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https://workspace.internal.dotars.gov.au/sites/RVSD/NTRIP/ATF - August 2026 Implementation/Application Form/"/>
    </mc:Choice>
  </mc:AlternateContent>
  <xr:revisionPtr revIDLastSave="0" documentId="13_ncr:20000001_{337559EC-39E2-4B32-8980-169AA5D1F0F8}" xr6:coauthVersionLast="47" xr6:coauthVersionMax="47" xr10:uidLastSave="{00000000-0000-0000-0000-000000000000}"/>
  <workbookProtection workbookAlgorithmName="SHA-512" workbookHashValue="OxCeWJz9noN8obaUTe1jLCYGHXBWnz8agIDmfLQR4Mh27+foUdoBlGCIEKBd8wcS/5zlr73+tLH7srneeubWGA==" workbookSaltValue="GXB8iZJmcT8+lNEgi+qbUw==" workbookSpinCount="100000" lockStructure="1"/>
  <bookViews>
    <workbookView xWindow="28680" yWindow="-120" windowWidth="29040" windowHeight="15720" tabRatio="834" xr2:uid="{00000000-000D-0000-FFFF-FFFF00000000}"/>
  </bookViews>
  <sheets>
    <sheet name="Instructions" sheetId="16" r:id="rId1"/>
    <sheet name="Eligibility Self-Checklist" sheetId="1" r:id="rId2"/>
    <sheet name="Project Summary" sheetId="15" r:id="rId3"/>
    <sheet name="Project Milestones" sheetId="27" r:id="rId4"/>
    <sheet name="Strategic Fit" sheetId="6" r:id="rId5"/>
    <sheet name="Project Benefits and Impact" sheetId="7" r:id="rId6"/>
    <sheet name="Project Deliverability" sheetId="26" r:id="rId7"/>
    <sheet name="Project Budget" sheetId="23" r:id="rId8"/>
    <sheet name="Risk" sheetId="8" r:id="rId9"/>
    <sheet name="Conflict of Interest" sheetId="21" r:id="rId10"/>
    <sheet name="Declaration and Authorisation" sheetId="25" r:id="rId11"/>
    <sheet name="Dept Only" sheetId="12" state="hidden" r:id="rId12"/>
    <sheet name="Dropdowns" sheetId="18" state="hidden" r:id="rId13"/>
    <sheet name="Date Calcs" sheetId="24" state="hidden" r:id="rId14"/>
    <sheet name="List" sheetId="10" state="hidden" r:id="rId15"/>
  </sheets>
  <definedNames>
    <definedName name="_Toc83913458" localSheetId="0">Instructions!$A$4</definedName>
    <definedName name="_Toc86859159" localSheetId="7">'Project Budget'!#REF!</definedName>
    <definedName name="_xlnm.Print_Area" localSheetId="2">'Project Summary'!#REF!</definedName>
    <definedName name="Z_470E5601_347B_462E_B45C_66E1F09398AB_.wvu.Cols" localSheetId="11" hidden="1">'Dept Only'!#REF!,'Dept Only'!#REF!,'Dept Only'!#REF!,'Dept Only'!#REF!,'Dept Only'!#REF!,'Dept Only'!#REF!,'Dept Only'!#REF!</definedName>
    <definedName name="Z_5582A930_0F9A_4EC8_B4DE_01F132FD8175_.wvu.Cols" localSheetId="11" hidden="1">'Dept Only'!#REF!,'Dept Only'!#REF!,'Dept Only'!#REF!,'Dept Only'!#REF!,'Dept Only'!#REF!,'Dept Only'!#REF!,'Dept Only'!#REF!</definedName>
    <definedName name="Z_68C69B13_6485_41D4_843B_152D6027A679_.wvu.Cols" localSheetId="11" hidden="1">'Dept Only'!#REF!,'Dept Only'!#REF!,'Dept Only'!#REF!,'Dept Only'!#REF!,'Dept Only'!#REF!,'Dept Only'!#REF!,'Dept Only'!#REF!</definedName>
    <definedName name="Z_A90951F7_ADB6_4486_81B1_49E227A79FFE_.wvu.Cols" localSheetId="11" hidden="1">'Dept Only'!#REF!,'Dept Only'!#REF!,'Dept Only'!#REF!,'Dept Only'!#REF!,'Dept Only'!#REF!,'Dept Only'!#REF!,'Dept Only'!#REF!</definedName>
  </definedNames>
  <calcPr calcId="191029"/>
  <customWorkbookViews>
    <customWorkbookView name="MURPHY Russell - Personal View" guid="{A90951F7-ADB6-4486-81B1-49E227A79FFE}" mergeInterval="0" personalView="1" maximized="1" xWindow="1912" yWindow="-8" windowWidth="1936" windowHeight="1056" activeSheetId="11"/>
    <customWorkbookView name="KING Paul - Personal View" guid="{68C69B13-6485-41D4-843B-152D6027A679}" mergeInterval="0" personalView="1" maximized="1" xWindow="-8" yWindow="-8" windowWidth="1936" windowHeight="1176" activeSheetId="1"/>
    <customWorkbookView name="VANNER Mark - Personal View" guid="{E70B79AA-6D25-4E26-9610-F332E6FB3494}" mergeInterval="0" personalView="1" maximized="1" xWindow="-8" yWindow="-8" windowWidth="1936" windowHeight="1176" activeSheetId="4"/>
    <customWorkbookView name="BOWEN Penny - Personal View" guid="{5582A930-0F9A-4EC8-B4DE-01F132FD8175}" mergeInterval="0" personalView="1" maximized="1" xWindow="-8" yWindow="-8" windowWidth="1696" windowHeight="1026" activeSheetId="1"/>
    <customWorkbookView name="MACFADYEN Joanna - Personal View" guid="{470E5601-347B-462E-B45C-66E1F09398AB}" mergeInterval="0" personalView="1" maximized="1" xWindow="-8" yWindow="-8" windowWidth="1382" windowHeight="63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5" l="1"/>
  <c r="E33" i="23"/>
  <c r="E34" i="23"/>
  <c r="E35" i="23"/>
  <c r="E36" i="23"/>
  <c r="E37" i="23"/>
  <c r="E38" i="23"/>
  <c r="E39" i="23"/>
  <c r="E32" i="23"/>
  <c r="B16" i="27" a="1"/>
  <c r="B16" i="27" s="1"/>
  <c r="B13" i="27"/>
  <c r="D12" i="27"/>
  <c r="D11" i="27"/>
  <c r="D10" i="27"/>
  <c r="C3" i="24"/>
  <c r="A13" i="24" s="1"/>
  <c r="B13" i="24" s="1"/>
  <c r="B3" i="24"/>
  <c r="C6" i="27"/>
  <c r="B44" i="23" l="1"/>
  <c r="A8" i="24"/>
  <c r="B8" i="24"/>
  <c r="C13" i="24"/>
  <c r="C8" i="24" l="1"/>
  <c r="D8" i="24" s="1"/>
  <c r="C10" i="27"/>
  <c r="A10" i="27"/>
  <c r="C13" i="27" l="1"/>
  <c r="C12" i="27"/>
  <c r="C11" i="27"/>
  <c r="C14" i="27" l="1"/>
  <c r="B30" i="15"/>
  <c r="F16" i="8"/>
  <c r="D30" i="23" l="1"/>
  <c r="D40" i="23" s="1"/>
  <c r="D42" i="23" s="1"/>
  <c r="F10" i="8"/>
  <c r="F11" i="8"/>
  <c r="F12" i="8"/>
  <c r="F13" i="8"/>
  <c r="F14" i="8"/>
  <c r="F15" i="8"/>
  <c r="F17" i="8"/>
  <c r="F18" i="8"/>
  <c r="F19" i="8"/>
  <c r="C30" i="15"/>
  <c r="D49" i="15" l="1"/>
  <c r="D68" i="15" l="1"/>
  <c r="D65" i="15" l="1"/>
  <c r="D62" i="15"/>
  <c r="D59" i="15"/>
  <c r="D56" i="15"/>
  <c r="D53" i="15"/>
  <c r="E3" i="12" l="1"/>
  <c r="C3" i="12" l="1"/>
  <c r="Z3" i="12" l="1"/>
  <c r="AP3" i="12"/>
  <c r="AQ3" i="12"/>
  <c r="AR3" i="12"/>
  <c r="AS3" i="12"/>
  <c r="AT3" i="12"/>
  <c r="AL3" i="12"/>
  <c r="AK3" i="12"/>
  <c r="AJ3" i="12"/>
  <c r="AI3" i="12"/>
  <c r="O3" i="12" l="1"/>
  <c r="M3" i="12"/>
  <c r="L3" i="12" l="1"/>
  <c r="K3" i="12"/>
  <c r="J3" i="12"/>
  <c r="B3" i="12"/>
  <c r="I3" i="12"/>
  <c r="H3" i="12"/>
  <c r="G3" i="12"/>
  <c r="F3" i="12"/>
  <c r="U3" i="12" l="1"/>
  <c r="T3" i="12"/>
  <c r="AB3" i="12" l="1"/>
  <c r="AA3" i="12"/>
  <c r="Y3" i="12"/>
  <c r="X3" i="12" l="1"/>
  <c r="P3" i="12" l="1"/>
  <c r="N3" i="12"/>
  <c r="D3" i="12"/>
  <c r="A3" i="12"/>
  <c r="AE3" i="12" l="1"/>
  <c r="AF3" i="12"/>
  <c r="AN3" i="12"/>
  <c r="AO3" i="12"/>
  <c r="AM3" i="12" l="1"/>
  <c r="AD3" i="12"/>
  <c r="AC3" i="12"/>
  <c r="AG3" i="12" l="1"/>
  <c r="W3" i="12"/>
  <c r="V3" i="12"/>
  <c r="S3" i="12"/>
  <c r="R3" i="12"/>
  <c r="Q3" i="12"/>
  <c r="AH3" i="12" l="1"/>
  <c r="A16" i="2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<sst xmlns="http://schemas.openxmlformats.org/spreadsheetml/2006/main" count="486" uniqueCount="366">
  <si>
    <t>Application Form</t>
  </si>
  <si>
    <t>Instructions</t>
  </si>
  <si>
    <t xml:space="preserve">Questions </t>
  </si>
  <si>
    <t>Question:</t>
  </si>
  <si>
    <t>Select from drop down menu</t>
  </si>
  <si>
    <t xml:space="preserve"> </t>
  </si>
  <si>
    <t>Item</t>
  </si>
  <si>
    <t>Is this application a joint application with another proponent and/or private entity?</t>
  </si>
  <si>
    <t>First Name</t>
  </si>
  <si>
    <t>Surname</t>
  </si>
  <si>
    <t>Job title</t>
  </si>
  <si>
    <t>Your Answer</t>
  </si>
  <si>
    <t xml:space="preserve">Please provide latitude and longitude geocodes to help us locate your project on a map. If you need help to do this, click the following hyperlink for Google Maps advice: </t>
  </si>
  <si>
    <t>https://support.google.com/maps/answer/18539?hl=en&amp;co=GENIE.Platform%3DDesktop&amp;oco=2</t>
  </si>
  <si>
    <t xml:space="preserve">Geocodes of your project location </t>
  </si>
  <si>
    <t>Option A - Point Geocode - use this if you have a single-point location</t>
  </si>
  <si>
    <t>Test your geocode. Does this link go to the project location?</t>
  </si>
  <si>
    <t>Latitude (decimal degrees to 4 places)</t>
  </si>
  <si>
    <t>Longitude (decimal degrees to 4 places)</t>
  </si>
  <si>
    <t>Option B - Lines Geocode - use this if you have multiple-point locations</t>
  </si>
  <si>
    <t xml:space="preserve">Segment 1 </t>
  </si>
  <si>
    <t>Segment 1 - Ending Point</t>
  </si>
  <si>
    <t>Segment 2</t>
  </si>
  <si>
    <t>Segment 2 - Ending Point</t>
  </si>
  <si>
    <t xml:space="preserve">Segment 3 </t>
  </si>
  <si>
    <t>Segment 3 - Starting Point</t>
  </si>
  <si>
    <t>Segment 3 - Ending Point</t>
  </si>
  <si>
    <t>PROJECT COST</t>
  </si>
  <si>
    <t>TOTAL PROJECT COST</t>
  </si>
  <si>
    <t xml:space="preserve">Criterion 1 - Strategic Fit </t>
  </si>
  <si>
    <t>Question</t>
  </si>
  <si>
    <t>N/A</t>
  </si>
  <si>
    <t>Metric</t>
  </si>
  <si>
    <t>Current</t>
  </si>
  <si>
    <t>Post Construction</t>
  </si>
  <si>
    <t>Risk Assessment</t>
  </si>
  <si>
    <t>Risks</t>
  </si>
  <si>
    <t>Likelihood Following Implementation of Mitigation Strategy</t>
  </si>
  <si>
    <t>Consequence Following Implementation of Mitigation Strategy</t>
  </si>
  <si>
    <t>Resulting risk</t>
  </si>
  <si>
    <t>Conflict of Interest</t>
  </si>
  <si>
    <t>Full Name of Authorised Officer:</t>
  </si>
  <si>
    <t>Position/title:</t>
  </si>
  <si>
    <t>Organisation name</t>
  </si>
  <si>
    <t>Printed name of witness</t>
  </si>
  <si>
    <t>Declaration and Authorisation</t>
  </si>
  <si>
    <t>Project basics</t>
  </si>
  <si>
    <t>Contacts</t>
  </si>
  <si>
    <t>Geography</t>
  </si>
  <si>
    <t>Funding</t>
  </si>
  <si>
    <t>Timing</t>
  </si>
  <si>
    <t xml:space="preserve">State </t>
  </si>
  <si>
    <t>Program</t>
  </si>
  <si>
    <t>Applicant Type</t>
  </si>
  <si>
    <t>Applicant</t>
  </si>
  <si>
    <t>Type of Nomination</t>
  </si>
  <si>
    <t>Project Name</t>
  </si>
  <si>
    <t>Project scope</t>
  </si>
  <si>
    <t>Project category</t>
  </si>
  <si>
    <t>Number of sites</t>
  </si>
  <si>
    <t>Design and construct?</t>
  </si>
  <si>
    <t>Tender exemption required</t>
  </si>
  <si>
    <t>Jobs supported</t>
  </si>
  <si>
    <t>Organisation Contact Prefix</t>
  </si>
  <si>
    <t>Organisation Firstname</t>
  </si>
  <si>
    <t>Organisation surname</t>
  </si>
  <si>
    <t>Job Title</t>
  </si>
  <si>
    <t>Telephone</t>
  </si>
  <si>
    <t>Email</t>
  </si>
  <si>
    <t>Postal address</t>
  </si>
  <si>
    <t>Mayor’s Position Title</t>
  </si>
  <si>
    <t>Mayor's prefix</t>
  </si>
  <si>
    <t>First name</t>
  </si>
  <si>
    <t xml:space="preserve">Surname </t>
  </si>
  <si>
    <t>Road Name</t>
  </si>
  <si>
    <t>Locality</t>
  </si>
  <si>
    <t>Urban / Regional</t>
  </si>
  <si>
    <t>Latitude</t>
  </si>
  <si>
    <t>Longitude</t>
  </si>
  <si>
    <t>Total AGC</t>
  </si>
  <si>
    <t>Total Council</t>
  </si>
  <si>
    <t>Total State</t>
  </si>
  <si>
    <t>Total Other</t>
  </si>
  <si>
    <t>Total Funds</t>
  </si>
  <si>
    <t>Max AG %</t>
  </si>
  <si>
    <t>AG 2023-24 Budget</t>
  </si>
  <si>
    <t>AG 2024-25 Budget</t>
  </si>
  <si>
    <t>AG 2025-26 Budget</t>
  </si>
  <si>
    <t>AG 2026-27 Budget</t>
  </si>
  <si>
    <t>Total 2023-24 Budget</t>
  </si>
  <si>
    <t>Total 2024-25 Budget</t>
  </si>
  <si>
    <t>Total 2025-26 Budget</t>
  </si>
  <si>
    <t>Total 2026-27 Budget</t>
  </si>
  <si>
    <t>Design Costs</t>
  </si>
  <si>
    <t>Complete design</t>
  </si>
  <si>
    <t>Commence construction</t>
  </si>
  <si>
    <t>End construction</t>
  </si>
  <si>
    <t>THIS PAGE IS FOR DEPARTMENT USE ONLY</t>
  </si>
  <si>
    <t>DO NO CHANGE ANYTHING ON THIS PAGE</t>
  </si>
  <si>
    <t>Project type</t>
  </si>
  <si>
    <t>Program Names</t>
  </si>
  <si>
    <t>Construction type</t>
  </si>
  <si>
    <t>Location type</t>
  </si>
  <si>
    <t>Risk Likelihood</t>
  </si>
  <si>
    <t>Risk Consequences</t>
  </si>
  <si>
    <t>Delivery method</t>
  </si>
  <si>
    <t>Yes/No</t>
  </si>
  <si>
    <t>State</t>
  </si>
  <si>
    <t>Proponent Type</t>
  </si>
  <si>
    <t>Mapping Options</t>
  </si>
  <si>
    <t>Types of Project Nomination</t>
  </si>
  <si>
    <t>Approvals</t>
  </si>
  <si>
    <t>It is in the recommended range</t>
  </si>
  <si>
    <t>Insignificant</t>
  </si>
  <si>
    <t>Minor</t>
  </si>
  <si>
    <t>Moderate</t>
  </si>
  <si>
    <t>Major</t>
  </si>
  <si>
    <t>Extreme</t>
  </si>
  <si>
    <t>Bridge - renewal</t>
  </si>
  <si>
    <t>Bridges Renewal Program</t>
  </si>
  <si>
    <t>Design and Construct</t>
  </si>
  <si>
    <t>Urban</t>
  </si>
  <si>
    <t>Rare</t>
  </si>
  <si>
    <t>Organisation managed and delivered (e.g. day labour)</t>
  </si>
  <si>
    <t>Yes</t>
  </si>
  <si>
    <t>ACT</t>
  </si>
  <si>
    <t>A</t>
  </si>
  <si>
    <t>New Project</t>
  </si>
  <si>
    <t>Required and attained</t>
  </si>
  <si>
    <t>It is outside the recommended range</t>
  </si>
  <si>
    <t>Almost certain</t>
  </si>
  <si>
    <t>Low</t>
  </si>
  <si>
    <t>Medium</t>
  </si>
  <si>
    <t>High</t>
  </si>
  <si>
    <t>Severe</t>
  </si>
  <si>
    <t>Bridge - replacement</t>
  </si>
  <si>
    <t>Heavy Vehicle Safety and Productivity Program</t>
  </si>
  <si>
    <t>Construction only</t>
  </si>
  <si>
    <t>Regional</t>
  </si>
  <si>
    <t>Unlikely</t>
  </si>
  <si>
    <t>Organisation managed, with subcontractors</t>
  </si>
  <si>
    <t>No</t>
  </si>
  <si>
    <t>NSW</t>
  </si>
  <si>
    <t>Council</t>
  </si>
  <si>
    <t>B</t>
  </si>
  <si>
    <t>Resubmission of Previously Unsuccesful Project</t>
  </si>
  <si>
    <t>Required but not yet attained</t>
  </si>
  <si>
    <t>Likely</t>
  </si>
  <si>
    <t>Bridge - duplication</t>
  </si>
  <si>
    <t>Possible</t>
  </si>
  <si>
    <t>Contractor through public tender</t>
  </si>
  <si>
    <t>NT</t>
  </si>
  <si>
    <t>Other</t>
  </si>
  <si>
    <t>Variation to Approved Project</t>
  </si>
  <si>
    <t>Not required</t>
  </si>
  <si>
    <t>Bridge - other</t>
  </si>
  <si>
    <t>Contractor through pre-approved panels</t>
  </si>
  <si>
    <t>QLD</t>
  </si>
  <si>
    <t>Very Low</t>
  </si>
  <si>
    <t>Parking or decoupling bay - new</t>
  </si>
  <si>
    <t>HVSPP</t>
  </si>
  <si>
    <t>Almost Certain</t>
  </si>
  <si>
    <t>SA</t>
  </si>
  <si>
    <t>Parking or decoupling bay - upgrade</t>
  </si>
  <si>
    <t>BRP</t>
  </si>
  <si>
    <t>TAS</t>
  </si>
  <si>
    <t>Rest area - new</t>
  </si>
  <si>
    <t>HVRA</t>
  </si>
  <si>
    <t>VIC</t>
  </si>
  <si>
    <t>Rest area - upgrade</t>
  </si>
  <si>
    <t>WA</t>
  </si>
  <si>
    <t>Road widening</t>
  </si>
  <si>
    <t>External Territory</t>
  </si>
  <si>
    <t>Road sealing</t>
  </si>
  <si>
    <t>Not sure</t>
  </si>
  <si>
    <t>Cross-Jurisdiction</t>
  </si>
  <si>
    <t>Road strengthening</t>
  </si>
  <si>
    <t>Road alignment</t>
  </si>
  <si>
    <t>Safety enhancement</t>
  </si>
  <si>
    <t>Truck Wash</t>
  </si>
  <si>
    <t>Livestock facility upgrade</t>
  </si>
  <si>
    <t>Other road enhancement</t>
  </si>
  <si>
    <t>Technology trial</t>
  </si>
  <si>
    <t>Demonstration project</t>
  </si>
  <si>
    <t>Other - please describe</t>
  </si>
  <si>
    <t>Further Resources</t>
  </si>
  <si>
    <t>Commencement of construction</t>
  </si>
  <si>
    <t>Completion of construction</t>
  </si>
  <si>
    <t>Geographical Information System (GIS)/Mapping Information</t>
  </si>
  <si>
    <t>Please ensure mapping details entered in RPM, locations details in the following table and Geographical Information System (GIS) mapping details further down on this tab all align</t>
  </si>
  <si>
    <t>State/Territory Government</t>
  </si>
  <si>
    <t>Segment 1 - Starting Point</t>
  </si>
  <si>
    <t>Segment 2 - Starting Point</t>
  </si>
  <si>
    <t>Date (dd-mm-yyyy):</t>
  </si>
  <si>
    <t>Salutation</t>
  </si>
  <si>
    <t>Date</t>
  </si>
  <si>
    <t xml:space="preserve">Segment 4 </t>
  </si>
  <si>
    <t>Segment 4 - Starting Point</t>
  </si>
  <si>
    <t>Segment 4 - Ending Point</t>
  </si>
  <si>
    <t>Segment 5</t>
  </si>
  <si>
    <t>Segment 5 - Starting Point</t>
  </si>
  <si>
    <t>Segment 5 - Ending Point</t>
  </si>
  <si>
    <r>
      <t>·</t>
    </r>
    <r>
      <rPr>
        <sz val="7"/>
        <color rgb="FF000000"/>
        <rFont val="Times New Roman"/>
        <family val="1"/>
      </rPr>
      <t xml:space="preserve">       </t>
    </r>
    <r>
      <rPr>
        <sz val="12"/>
        <color rgb="FF000000"/>
        <rFont val="Calibri"/>
        <family val="2"/>
        <scheme val="minor"/>
      </rPr>
      <t>State how the project aligns with the three objectives of the Program and the outcomes the project aims to achieve.</t>
    </r>
  </si>
  <si>
    <r>
      <t>·</t>
    </r>
    <r>
      <rPr>
        <sz val="7"/>
        <color rgb="FF000000"/>
        <rFont val="Times New Roman"/>
        <family val="1"/>
      </rPr>
      <t xml:space="preserve">       </t>
    </r>
    <r>
      <rPr>
        <sz val="12"/>
        <color rgb="FF000000"/>
        <rFont val="Calibri"/>
        <family val="2"/>
        <scheme val="minor"/>
      </rPr>
      <t>Explain how the project directly contributes to relevant national, state, territory and local government goals, objectives, policies and strategic plans.</t>
    </r>
  </si>
  <si>
    <r>
      <t>·</t>
    </r>
    <r>
      <rPr>
        <sz val="7"/>
        <color rgb="FF000000"/>
        <rFont val="Times New Roman"/>
        <family val="1"/>
      </rPr>
      <t xml:space="preserve">       </t>
    </r>
    <r>
      <rPr>
        <sz val="12"/>
        <color rgb="FF000000"/>
        <rFont val="Calibri"/>
        <family val="2"/>
        <scheme val="minor"/>
      </rPr>
      <t>Explain the case for change, including the problem it seeks to address and what the opportunities are, and how the project will directly address the issue/s.</t>
    </r>
  </si>
  <si>
    <r>
      <t>·</t>
    </r>
    <r>
      <rPr>
        <sz val="7"/>
        <color rgb="FF000000"/>
        <rFont val="Times New Roman"/>
        <family val="1"/>
      </rPr>
      <t xml:space="preserve">       </t>
    </r>
    <r>
      <rPr>
        <sz val="12"/>
        <color rgb="FF000000"/>
        <rFont val="Calibri"/>
        <family val="2"/>
        <scheme val="minor"/>
      </rPr>
      <t>Justify why the proposal is the most appropriate response to address the issue/s and opportunities.</t>
    </r>
  </si>
  <si>
    <r>
      <t>·</t>
    </r>
    <r>
      <rPr>
        <sz val="7"/>
        <color rgb="FF000000"/>
        <rFont val="Times New Roman"/>
        <family val="1"/>
      </rPr>
      <t xml:space="preserve">       </t>
    </r>
    <r>
      <rPr>
        <sz val="12"/>
        <color rgb="FF000000"/>
        <rFont val="Calibri"/>
        <family val="2"/>
        <scheme val="minor"/>
      </rPr>
      <t>Outline the support for the proposal and buy-in from stakeholders and the community, noting how it responds to their needs, and if there is any known community opposition to the proposed project.</t>
    </r>
  </si>
  <si>
    <r>
      <t>·</t>
    </r>
    <r>
      <rPr>
        <sz val="7"/>
        <color rgb="FF000000"/>
        <rFont val="Times New Roman"/>
        <family val="1"/>
      </rPr>
      <t xml:space="preserve">       </t>
    </r>
    <r>
      <rPr>
        <sz val="12"/>
        <color rgb="FF000000"/>
        <rFont val="Calibri"/>
        <family val="2"/>
        <scheme val="minor"/>
      </rPr>
      <t>Outline the plan to deliver the project within the expected timeframes, including identifying key expected delivery milestones.</t>
    </r>
  </si>
  <si>
    <r>
      <t>·</t>
    </r>
    <r>
      <rPr>
        <sz val="7"/>
        <color rgb="FF000000"/>
        <rFont val="Times New Roman"/>
        <family val="1"/>
      </rPr>
      <t xml:space="preserve">       </t>
    </r>
    <r>
      <rPr>
        <sz val="12"/>
        <color rgb="FF000000"/>
        <rFont val="Calibri"/>
        <family val="2"/>
        <scheme val="minor"/>
      </rPr>
      <t>Detail the skills and capacity of those being engaged to deliver the project, including the relevant skills, experience and performance history.</t>
    </r>
  </si>
  <si>
    <r>
      <t>·</t>
    </r>
    <r>
      <rPr>
        <sz val="7"/>
        <color rgb="FF000000"/>
        <rFont val="Times New Roman"/>
        <family val="1"/>
      </rPr>
      <t xml:space="preserve">       </t>
    </r>
    <r>
      <rPr>
        <sz val="12"/>
        <color rgb="FF000000"/>
        <rFont val="Calibri"/>
        <family val="2"/>
        <scheme val="minor"/>
      </rPr>
      <t xml:space="preserve">State if the required approvals to deliver the project have been obtained, including development, cultural and environmental approvals. If they have not been granted, outline when they will be sought and the expected timeframe for approvals to be granted. </t>
    </r>
  </si>
  <si>
    <r>
      <t>·</t>
    </r>
    <r>
      <rPr>
        <sz val="7"/>
        <color rgb="FF000000"/>
        <rFont val="Times New Roman"/>
        <family val="1"/>
      </rPr>
      <t xml:space="preserve">       </t>
    </r>
    <r>
      <rPr>
        <sz val="12"/>
        <color rgb="FF000000"/>
        <rFont val="Calibri"/>
        <family val="2"/>
        <scheme val="minor"/>
      </rPr>
      <t>State if land acquisition and/or the relocation of utilities is required, and if consent has been provided. If it has not been provided, outline when it will be sought and the expected timeframe for consent to be granted.</t>
    </r>
  </si>
  <si>
    <r>
      <t>·</t>
    </r>
    <r>
      <rPr>
        <sz val="7"/>
        <color rgb="FF000000"/>
        <rFont val="Times New Roman"/>
        <family val="1"/>
      </rPr>
      <t xml:space="preserve">       </t>
    </r>
    <r>
      <rPr>
        <sz val="12"/>
        <color rgb="FF000000"/>
        <rFont val="Calibri"/>
        <family val="2"/>
        <scheme val="minor"/>
      </rPr>
      <t>Explain the size and adequacy of the project budget, including allowances for contingency and how any cost overruns will be managed by the proponent.</t>
    </r>
  </si>
  <si>
    <r>
      <t>·</t>
    </r>
    <r>
      <rPr>
        <sz val="7"/>
        <color rgb="FF000000"/>
        <rFont val="Times New Roman"/>
        <family val="1"/>
      </rPr>
      <t xml:space="preserve">       </t>
    </r>
    <r>
      <rPr>
        <sz val="12"/>
        <color rgb="FF000000"/>
        <rFont val="Calibri"/>
        <family val="2"/>
        <scheme val="minor"/>
      </rPr>
      <t>Outline governance arrangements and how they are appropriate for successful delivery of the project.</t>
    </r>
  </si>
  <si>
    <t>Alternative Funding Co-contributions - LGA applicants only</t>
  </si>
  <si>
    <t>Active Transport Fund (the Program)</t>
  </si>
  <si>
    <t>Risk Details</t>
  </si>
  <si>
    <t>Remote</t>
  </si>
  <si>
    <t>About the Project</t>
  </si>
  <si>
    <t>Overview</t>
  </si>
  <si>
    <t>Metrics</t>
  </si>
  <si>
    <t>Location Details</t>
  </si>
  <si>
    <t>Your Answer:</t>
  </si>
  <si>
    <t>Segment 6</t>
  </si>
  <si>
    <t>Segment 6 - Starting Point</t>
  </si>
  <si>
    <t>Segment 6 - Ending Point</t>
  </si>
  <si>
    <r>
      <t xml:space="preserve">I disclose the following interests: 
</t>
    </r>
    <r>
      <rPr>
        <sz val="12"/>
        <color theme="1"/>
        <rFont val="Calibri"/>
        <family val="2"/>
      </rPr>
      <t>[input text]</t>
    </r>
  </si>
  <si>
    <t>Position / Job Title:</t>
  </si>
  <si>
    <t>I undertake that if at any time I have any further apparent or potential conflicts of interest, then I will:
a) immediately notify the Commonwealth of Australia as represented by the Department of Infrastructure, Transport, Regional Development, Communications, Sport and the Arts (the department) in writing of that conflict and of the steps proposed in order to resolve or otherwise manage the conflict;
b) make full disclosure to the department of all relevant information relating to the conflict; and
c) take such steps as the department may, if they choose to, reasonably require to resolve or otherwise deal with that conflict.
I understand that if I fail to notify the department of any actual, apparent or potential conflicts of interest or am unable or unwilling to resolve or deal with the Conflict as required by the terms noted above, the department may seek to withdraw or cancel the funding offer and subsequent funding arrangement established in relation to a project which relates to this application.</t>
  </si>
  <si>
    <r>
      <rPr>
        <b/>
        <sz val="12"/>
        <color theme="1"/>
        <rFont val="Calibri"/>
        <family val="2"/>
        <scheme val="minor"/>
      </rPr>
      <t>Authorising officer email address</t>
    </r>
    <r>
      <rPr>
        <sz val="12"/>
        <color theme="1"/>
        <rFont val="Calibri"/>
        <family val="2"/>
        <scheme val="minor"/>
      </rPr>
      <t xml:space="preserve">
</t>
    </r>
    <r>
      <rPr>
        <sz val="12"/>
        <color rgb="FF002060"/>
        <rFont val="Calibri"/>
        <family val="2"/>
        <scheme val="minor"/>
      </rPr>
      <t>Will be used when communicating the outcome of this application</t>
    </r>
  </si>
  <si>
    <r>
      <rPr>
        <b/>
        <sz val="12"/>
        <color theme="1"/>
        <rFont val="Calibri"/>
        <family val="2"/>
        <scheme val="minor"/>
      </rPr>
      <t>Telephone</t>
    </r>
    <r>
      <rPr>
        <sz val="12"/>
        <color theme="1"/>
        <rFont val="Calibri"/>
        <family val="2"/>
        <scheme val="minor"/>
      </rPr>
      <t xml:space="preserve">
</t>
    </r>
    <r>
      <rPr>
        <sz val="12"/>
        <color rgb="FF002060"/>
        <rFont val="Calibri"/>
        <family val="2"/>
        <scheme val="minor"/>
      </rPr>
      <t>Please ensure that you include all 10 digits, i.e. include area codes</t>
    </r>
  </si>
  <si>
    <t>Geolocation</t>
  </si>
  <si>
    <t>No known conflict of interests</t>
  </si>
  <si>
    <t xml:space="preserve">Disclosure of conflict of interests  </t>
  </si>
  <si>
    <t>Amount</t>
  </si>
  <si>
    <t>Organisation Name</t>
  </si>
  <si>
    <t>Proposed Mitigation Strategies</t>
  </si>
  <si>
    <t xml:space="preserve">Write your answer below.  </t>
  </si>
  <si>
    <t>Write your answer here.</t>
  </si>
  <si>
    <r>
      <rPr>
        <b/>
        <sz val="12"/>
        <rFont val="Calibri"/>
        <family val="2"/>
      </rPr>
      <t xml:space="preserve">Is your project whole and complete? </t>
    </r>
    <r>
      <rPr>
        <sz val="12"/>
        <rFont val="Calibri"/>
        <family val="2"/>
      </rPr>
      <t xml:space="preserve">
</t>
    </r>
    <r>
      <rPr>
        <sz val="11"/>
        <color rgb="FF002060"/>
        <rFont val="Calibri"/>
        <family val="2"/>
      </rPr>
      <t>Projects must be standalone, able to be delivered independently and not reliant on the completion of other works. Projects that cannot commence or be completed until another project is completed are ineligible. Broader projects cannot be separated into smaller sections in order to be submitted as separate project applications in one funding tranche. Projects that form part of a broader active transport network but do not provide a usable or operational connection independently of future stages are ineligible.</t>
    </r>
  </si>
  <si>
    <r>
      <rPr>
        <b/>
        <sz val="12"/>
        <rFont val="Calibri"/>
        <family val="2"/>
      </rPr>
      <t>Are you seeking no more than $5 million in Program funding for your project?</t>
    </r>
    <r>
      <rPr>
        <sz val="12"/>
        <rFont val="Calibri"/>
        <family val="2"/>
      </rPr>
      <t xml:space="preserve">
</t>
    </r>
    <r>
      <rPr>
        <sz val="11"/>
        <color rgb="FF002060"/>
        <rFont val="Calibri"/>
        <family val="2"/>
      </rPr>
      <t xml:space="preserve">The Program will contribute a maximum of $5 million in Australian Government funding for each project. </t>
    </r>
  </si>
  <si>
    <r>
      <t xml:space="preserve">Have you secured your funding co-contribution for the project?
</t>
    </r>
    <r>
      <rPr>
        <sz val="11"/>
        <color rgb="FF002060"/>
        <rFont val="Calibri"/>
        <family val="2"/>
      </rPr>
      <t>All funding co contributions must be secured at the time an application is submitted. In-kind contributions cannot be accepted</t>
    </r>
    <r>
      <rPr>
        <b/>
        <sz val="11"/>
        <rFont val="Calibri"/>
        <family val="2"/>
      </rPr>
      <t>.</t>
    </r>
  </si>
  <si>
    <r>
      <t xml:space="preserve">Does the project require Program funding to proceed?
</t>
    </r>
    <r>
      <rPr>
        <sz val="11"/>
        <color rgb="FF002060"/>
        <rFont val="Calibri"/>
        <family val="2"/>
      </rPr>
      <t>The Program will not fund projects where the applicant has already secured adequate funds to complete the project from other sources.</t>
    </r>
  </si>
  <si>
    <r>
      <rPr>
        <b/>
        <sz val="12"/>
        <color theme="1"/>
        <rFont val="Calibri"/>
        <family val="2"/>
        <scheme val="minor"/>
      </rPr>
      <t>Organisation email address</t>
    </r>
    <r>
      <rPr>
        <sz val="12"/>
        <color theme="1"/>
        <rFont val="Calibri"/>
        <family val="2"/>
        <scheme val="minor"/>
      </rPr>
      <t xml:space="preserve">
</t>
    </r>
    <r>
      <rPr>
        <sz val="11"/>
        <color rgb="FF002060"/>
        <rFont val="Calibri"/>
        <family val="2"/>
        <scheme val="minor"/>
      </rPr>
      <t>E.g. info@councilname.state.gov.au</t>
    </r>
  </si>
  <si>
    <r>
      <t xml:space="preserve">Locality/Suburb of project
</t>
    </r>
    <r>
      <rPr>
        <sz val="11"/>
        <color rgb="FF002060"/>
        <rFont val="Calibri"/>
        <family val="2"/>
      </rPr>
      <t>Please ensure this matches location details provided in RPM</t>
    </r>
  </si>
  <si>
    <r>
      <t xml:space="preserve">Postcode of project
</t>
    </r>
    <r>
      <rPr>
        <sz val="11"/>
        <color rgb="FF002060"/>
        <rFont val="Calibri"/>
        <family val="2"/>
      </rPr>
      <t>Please ensure this matches location details provided in RPM</t>
    </r>
  </si>
  <si>
    <r>
      <t xml:space="preserve">Other location information (optional)
</t>
    </r>
    <r>
      <rPr>
        <sz val="11"/>
        <color rgb="FF002060"/>
        <rFont val="Calibri"/>
        <family val="2"/>
      </rPr>
      <t>Is this an LGA project on a state-owned road or has works that intersect with a state road? If so, provide details of the road here.
If your project crosses the border of another State or Territory, provide details here.</t>
    </r>
  </si>
  <si>
    <r>
      <t xml:space="preserve">Select whether your project is a single-point location or multiple-point project location
</t>
    </r>
    <r>
      <rPr>
        <sz val="11"/>
        <color rgb="FF002060"/>
        <rFont val="Calibri"/>
        <family val="2"/>
      </rPr>
      <t>Then fill in the relevant geolocation information below</t>
    </r>
  </si>
  <si>
    <t>Project Budget - Individual Cost Items</t>
  </si>
  <si>
    <t>For funding rules, and details of eligible/ineligible expenditure, please refer to the Program Guidelines.</t>
  </si>
  <si>
    <r>
      <rPr>
        <b/>
        <sz val="12"/>
        <color theme="1"/>
        <rFont val="Calibri"/>
        <family val="2"/>
      </rPr>
      <t>Insurance, Fees, and Levies</t>
    </r>
    <r>
      <rPr>
        <sz val="12"/>
        <color theme="1"/>
        <rFont val="Calibri"/>
        <family val="2"/>
      </rPr>
      <t xml:space="preserve">
</t>
    </r>
    <r>
      <rPr>
        <sz val="11"/>
        <color rgb="FF002060"/>
        <rFont val="Calibri"/>
        <family val="2"/>
      </rPr>
      <t xml:space="preserve">These costs must be directly related to the project. An example of these costs could be ancillaries directly related to the project, such as insurance costs (as long as they can be broken down into a project specific allocation, such as an hourly or item rate).
Legal fees are ineligible.
</t>
    </r>
    <r>
      <rPr>
        <sz val="12"/>
        <color rgb="FF002060"/>
        <rFont val="Calibri"/>
        <family val="2"/>
      </rPr>
      <t xml:space="preserve">
</t>
    </r>
  </si>
  <si>
    <r>
      <rPr>
        <b/>
        <sz val="12"/>
        <color theme="1"/>
        <rFont val="Calibri"/>
        <family val="2"/>
      </rPr>
      <t>Temporary Works / Traffic Management</t>
    </r>
    <r>
      <rPr>
        <sz val="12"/>
        <color theme="1"/>
        <rFont val="Calibri"/>
        <family val="2"/>
      </rPr>
      <t xml:space="preserve">
</t>
    </r>
    <r>
      <rPr>
        <sz val="11"/>
        <color rgb="FF002060"/>
        <rFont val="Calibri"/>
        <family val="2"/>
      </rPr>
      <t>This includes temporary works and services to support staging and traffic management, for the purposes of enabling construction.</t>
    </r>
  </si>
  <si>
    <r>
      <rPr>
        <b/>
        <sz val="12"/>
        <color theme="1"/>
        <rFont val="Calibri"/>
        <family val="2"/>
      </rPr>
      <t>Service Relocation Costs</t>
    </r>
    <r>
      <rPr>
        <sz val="12"/>
        <color theme="1"/>
        <rFont val="Calibri"/>
        <family val="2"/>
      </rPr>
      <t xml:space="preserve">
</t>
    </r>
    <r>
      <rPr>
        <sz val="11"/>
        <color rgb="FF002060"/>
        <rFont val="Calibri"/>
        <family val="2"/>
      </rPr>
      <t>This includes service relocation/adjustment works, including telecommunications, water, sewerage, electricity and gas.</t>
    </r>
  </si>
  <si>
    <r>
      <t xml:space="preserve">Drainage
</t>
    </r>
    <r>
      <rPr>
        <sz val="11"/>
        <color rgb="FF002060"/>
        <rFont val="Calibri"/>
        <family val="2"/>
      </rPr>
      <t>This includes corridor related drainage, including longitudinal, cross, sub-soil, detention basins, box and pipe culverts, headwalls, gully pits, kerbs and water treatment.</t>
    </r>
  </si>
  <si>
    <r>
      <t xml:space="preserve">Pavements
</t>
    </r>
    <r>
      <rPr>
        <sz val="11"/>
        <color rgb="FF002060"/>
        <rFont val="Calibri"/>
        <family val="2"/>
      </rPr>
      <t>Pavement refers to the entire structural layer of a road, including the subgrade and multiple layers of material that provide a durable surface for traffic.</t>
    </r>
  </si>
  <si>
    <r>
      <rPr>
        <b/>
        <sz val="12"/>
        <color theme="1"/>
        <rFont val="Calibri"/>
        <family val="2"/>
      </rPr>
      <t xml:space="preserve">Finishing Works
</t>
    </r>
    <r>
      <rPr>
        <sz val="11"/>
        <color rgb="FF002060"/>
        <rFont val="Calibri"/>
        <family val="2"/>
      </rPr>
      <t xml:space="preserve">This is for works following the substantive completion of construction. It could include line markings, road barriers, footpaths, cycleways, fencing, landscaping, etc. </t>
    </r>
  </si>
  <si>
    <r>
      <rPr>
        <b/>
        <sz val="12"/>
        <rFont val="Calibri"/>
        <family val="2"/>
      </rPr>
      <t>Delays or rejection</t>
    </r>
    <r>
      <rPr>
        <b/>
        <strike/>
        <sz val="12"/>
        <rFont val="Calibri"/>
        <family val="2"/>
      </rPr>
      <t>s</t>
    </r>
    <r>
      <rPr>
        <b/>
        <sz val="12"/>
        <rFont val="Calibri"/>
        <family val="2"/>
      </rPr>
      <t xml:space="preserve"> of approvals</t>
    </r>
    <r>
      <rPr>
        <sz val="12"/>
        <rFont val="Calibri"/>
        <family val="2"/>
      </rPr>
      <t xml:space="preserve">
</t>
    </r>
    <r>
      <rPr>
        <sz val="11"/>
        <color rgb="FF002060"/>
        <rFont val="Calibri"/>
        <family val="2"/>
      </rPr>
      <t>Do you require development, heritage, cultural, environmental, fisheries or any other approvals? What is the likelihood of approvals not being granted? Why would any approval be rejected?
If any approvals are rejected, will this mean the project cannot go ahead? Are there other solutions?</t>
    </r>
  </si>
  <si>
    <r>
      <rPr>
        <b/>
        <sz val="12"/>
        <rFont val="Calibri"/>
        <family val="2"/>
      </rPr>
      <t>Identification of additional works at pre-construction</t>
    </r>
    <r>
      <rPr>
        <sz val="12"/>
        <rFont val="Calibri"/>
        <family val="2"/>
      </rPr>
      <t xml:space="preserve">
</t>
    </r>
    <r>
      <rPr>
        <sz val="11"/>
        <color rgb="FF002060"/>
        <rFont val="Calibri"/>
        <family val="2"/>
      </rPr>
      <t>What steps have you taken to ensure that there are no unexpected issues that will affect the cost, scope or timeframes for the project?</t>
    </r>
  </si>
  <si>
    <r>
      <rPr>
        <b/>
        <sz val="12"/>
        <rFont val="Calibri"/>
        <family val="2"/>
      </rPr>
      <t>Issues with contracting (such as receiving competitive tenders)</t>
    </r>
    <r>
      <rPr>
        <sz val="12"/>
        <rFont val="Calibri"/>
        <family val="2"/>
      </rPr>
      <t xml:space="preserve">
</t>
    </r>
    <r>
      <rPr>
        <sz val="11"/>
        <color rgb="FF002060"/>
        <rFont val="Calibri"/>
        <family val="2"/>
      </rPr>
      <t>Have you considered how you will deliver the project?
Are costs for labour or materials likely to change before you deliver the project?</t>
    </r>
  </si>
  <si>
    <r>
      <t xml:space="preserve">Land acquisition and utility relocation
</t>
    </r>
    <r>
      <rPr>
        <sz val="11"/>
        <color rgb="FF002060"/>
        <rFont val="Calibri"/>
        <family val="2"/>
      </rPr>
      <t>Do you need to acquire land? If so at what stage of the acquisition process are you in?
Do you need to relocate utilities? Has consent for this been gained?</t>
    </r>
  </si>
  <si>
    <r>
      <rPr>
        <b/>
        <sz val="12"/>
        <rFont val="Calibri"/>
        <family val="2"/>
      </rPr>
      <t>Changes to scope</t>
    </r>
    <r>
      <rPr>
        <sz val="12"/>
        <rFont val="Calibri"/>
        <family val="2"/>
      </rPr>
      <t xml:space="preserve">
</t>
    </r>
    <r>
      <rPr>
        <sz val="11"/>
        <color rgb="FF002060"/>
        <rFont val="Calibri"/>
        <family val="2"/>
      </rPr>
      <t>How mature is your planning for this project? Are there likely to be changes to current design, due to site conditions, constructability, community concerns or any other reason?</t>
    </r>
  </si>
  <si>
    <r>
      <rPr>
        <b/>
        <sz val="12"/>
        <rFont val="Calibri"/>
        <family val="2"/>
      </rPr>
      <t>Other</t>
    </r>
    <r>
      <rPr>
        <sz val="12"/>
        <color rgb="FF002060"/>
        <rFont val="Calibri"/>
        <family val="2"/>
      </rPr>
      <t xml:space="preserve">
</t>
    </r>
    <r>
      <rPr>
        <sz val="11"/>
        <color rgb="FF002060"/>
        <rFont val="Calibri"/>
        <family val="2"/>
      </rPr>
      <t>Are there any other risks to the deliverability of your project not outlined above? If so, please list them and their mitigation strategies here.</t>
    </r>
  </si>
  <si>
    <r>
      <t xml:space="preserve">To create a new paragraph or line break when typing in Excel press </t>
    </r>
    <r>
      <rPr>
        <b/>
        <sz val="11"/>
        <color rgb="FF002060"/>
        <rFont val="Calibri"/>
        <family val="2"/>
        <scheme val="minor"/>
      </rPr>
      <t>Alt + Enter</t>
    </r>
    <r>
      <rPr>
        <sz val="11"/>
        <color rgb="FF002060"/>
        <rFont val="Calibri"/>
        <family val="2"/>
        <scheme val="minor"/>
      </rPr>
      <t xml:space="preserve"> (Windows) or </t>
    </r>
    <r>
      <rPr>
        <b/>
        <sz val="11"/>
        <color rgb="FF002060"/>
        <rFont val="Calibri"/>
        <family val="2"/>
        <scheme val="minor"/>
      </rPr>
      <t>Control + Option + Return</t>
    </r>
    <r>
      <rPr>
        <sz val="11"/>
        <color rgb="FF002060"/>
        <rFont val="Calibri"/>
        <family val="2"/>
        <scheme val="minor"/>
      </rPr>
      <t xml:space="preserve"> (Mac).</t>
    </r>
  </si>
  <si>
    <t>Estimated users per day (total)</t>
  </si>
  <si>
    <r>
      <t xml:space="preserve">Estimated users per day (cyclists)
</t>
    </r>
    <r>
      <rPr>
        <sz val="11"/>
        <color rgb="FF002060"/>
        <rFont val="Calibri"/>
        <family val="2"/>
      </rPr>
      <t>Enter 0 if nil</t>
    </r>
  </si>
  <si>
    <r>
      <t xml:space="preserve">Estimated users per day (pedestrians)
</t>
    </r>
    <r>
      <rPr>
        <sz val="12"/>
        <color rgb="FF002060"/>
        <rFont val="Calibri"/>
        <family val="2"/>
      </rPr>
      <t>Enter 0 if nil</t>
    </r>
  </si>
  <si>
    <r>
      <t>·</t>
    </r>
    <r>
      <rPr>
        <sz val="7"/>
        <color rgb="FF000000"/>
        <rFont val="Times New Roman"/>
        <family val="1"/>
      </rPr>
      <t xml:space="preserve">       </t>
    </r>
    <r>
      <rPr>
        <sz val="12"/>
        <color rgb="FF000000"/>
        <rFont val="Calibri"/>
        <family val="2"/>
        <scheme val="minor"/>
      </rPr>
      <t>Outline the procurement model for the project, and how it contributes to the wider outcomes listed in section 6.4 of the Program Guidelines</t>
    </r>
    <r>
      <rPr>
        <sz val="12"/>
        <color rgb="FF000000"/>
        <rFont val="Symbol"/>
        <family val="1"/>
        <charset val="2"/>
      </rPr>
      <t>.</t>
    </r>
  </si>
  <si>
    <t>Are you seeking program funding that is greater than 50% of the total project costs?</t>
  </si>
  <si>
    <t>Criterion 3 - Project Deliverability - Budget</t>
  </si>
  <si>
    <t>Criterion 3 - Project Deliverability - Risk</t>
  </si>
  <si>
    <t>Supplementary Expenditure Items Description</t>
  </si>
  <si>
    <t>Expenditure Category</t>
  </si>
  <si>
    <t>Cost Estimate ($)</t>
  </si>
  <si>
    <r>
      <rPr>
        <b/>
        <sz val="12"/>
        <color theme="1"/>
        <rFont val="Calibri"/>
        <family val="2"/>
      </rPr>
      <t>Contingency amount</t>
    </r>
    <r>
      <rPr>
        <b/>
        <strike/>
        <sz val="12"/>
        <color rgb="FFFF0000"/>
        <rFont val="Calibri"/>
        <family val="2"/>
      </rPr>
      <t xml:space="preserve"> 
</t>
    </r>
    <r>
      <rPr>
        <sz val="11"/>
        <color rgb="FF002060"/>
        <rFont val="Calibri"/>
        <family val="2"/>
      </rPr>
      <t>The contingency amount you budget for will depend on the maturity of your project and how advanced your costings are. You are required to explain the contingency amount you have allocated when explaining the size and adequacy of the project budget in cell F15.</t>
    </r>
  </si>
  <si>
    <t>Program Guidelines, Frequently Asked Questions and information about what makes a good application can be found on the ATF Resources page at the link below:</t>
  </si>
  <si>
    <t>https://investment.infrastructure.gov.au/resources-funding-recipients/active-transport-fund-resources</t>
  </si>
  <si>
    <t>Effective from July 2026</t>
  </si>
  <si>
    <t>All applications must be submitted through the department's online Reporting and Program Management (RPM) portal. The department will not consider an application submitted via email unless specifically requested by us.
If you do not have access to RPM, or have any issues with the RPM portal, please contact:</t>
  </si>
  <si>
    <t>ATF-applications@infrastructure.gov.au</t>
  </si>
  <si>
    <t>RPMsupport@infrastructure.gov.au</t>
  </si>
  <si>
    <t>Criterion 2 - Project Benefits and Impact</t>
  </si>
  <si>
    <t>Eligibility Self-Checklist</t>
  </si>
  <si>
    <t>Submitting your Application</t>
  </si>
  <si>
    <t>Registered postal address (head office)</t>
  </si>
  <si>
    <t>Lead applicant legal/registered entity name</t>
  </si>
  <si>
    <r>
      <t xml:space="preserve">Local Government Authority where project is located
</t>
    </r>
    <r>
      <rPr>
        <sz val="11"/>
        <color rgb="FF002060"/>
        <rFont val="Calibri"/>
        <family val="2"/>
      </rPr>
      <t>A project can span multiple LGAs - please list all if the project is across more than one.</t>
    </r>
  </si>
  <si>
    <r>
      <rPr>
        <b/>
        <sz val="12"/>
        <color theme="1"/>
        <rFont val="Calibri"/>
        <family val="2"/>
        <scheme val="minor"/>
      </rPr>
      <t>Please list all other partners in this application</t>
    </r>
    <r>
      <rPr>
        <sz val="12"/>
        <color theme="1"/>
        <rFont val="Calibri"/>
        <family val="2"/>
        <scheme val="minor"/>
      </rPr>
      <t xml:space="preserve">
</t>
    </r>
    <r>
      <rPr>
        <sz val="11"/>
        <color rgb="FF002060"/>
        <rFont val="Calibri"/>
        <family val="2"/>
        <scheme val="minor"/>
      </rPr>
      <t>Partners include entities other than the lead applicant that are:
-  committing funds to the project (including state or territory governments, other LGAs or private organisations)
- involved in project governance or decision making.
Consultants or those contracted to deliver a project would not typically be considered a partner.</t>
    </r>
  </si>
  <si>
    <r>
      <rPr>
        <b/>
        <sz val="12"/>
        <color theme="1"/>
        <rFont val="Calibri"/>
        <family val="2"/>
      </rPr>
      <t xml:space="preserve">Project name
</t>
    </r>
    <r>
      <rPr>
        <sz val="11"/>
        <color rgb="FF002060"/>
        <rFont val="Calibri"/>
        <family val="2"/>
      </rPr>
      <t xml:space="preserve">Name your project according to the naming convention below: 
[organisation's name] - [short project scope and its location]
An example of a good project name is: </t>
    </r>
    <r>
      <rPr>
        <i/>
        <sz val="11"/>
        <color rgb="FF002060"/>
        <rFont val="Calibri"/>
        <family val="2"/>
      </rPr>
      <t>Holiday Hills Shire Council - Design and Upgrade of Taylor Road Shared User Pathway</t>
    </r>
    <r>
      <rPr>
        <sz val="11"/>
        <color rgb="FF002060"/>
        <rFont val="Calibri"/>
        <family val="2"/>
      </rPr>
      <t xml:space="preserve">
If required, during the assessment process, the department may update your project name to reflect the standard naming convention.</t>
    </r>
  </si>
  <si>
    <t>https://investment.infrastructure.gov.au/resources-funding-recipients/cost-estimation-guidance</t>
  </si>
  <si>
    <r>
      <t xml:space="preserve">Supplementary Expenditure
</t>
    </r>
    <r>
      <rPr>
        <sz val="11"/>
        <color rgb="FF002060"/>
        <rFont val="Calibri"/>
        <family val="2"/>
      </rPr>
      <t>If you have any eligible expenditure items that cannot be classified above, please list a description of these items and their estimated cost below.</t>
    </r>
  </si>
  <si>
    <t>Do you have any actual, apparent or potential conflicts of interest?</t>
  </si>
  <si>
    <r>
      <rPr>
        <b/>
        <sz val="12"/>
        <color theme="1"/>
        <rFont val="Calibri"/>
        <family val="2"/>
      </rPr>
      <t xml:space="preserve">Design / Investigation (pre-construction)
</t>
    </r>
    <r>
      <rPr>
        <sz val="11"/>
        <color rgb="FF002060"/>
        <rFont val="Calibri"/>
        <family val="2"/>
      </rPr>
      <t>This includes the plans, specifications and other related materials which together provide the instructions for construction of the project, performed or engaged in-house and / or by a contractor. This includes items such as geotechnical investigation, site surveys, and concept and detailed designs.
These costs are only eligible for design and construct projects, and only if incurred after the funding offer has been accepted.</t>
    </r>
  </si>
  <si>
    <r>
      <t xml:space="preserve">Write your answer below. Where you have attached evidence to support claims made in this section, reference the attachment in your answer.  
To create a new paragraph or line break when typing in Excel press </t>
    </r>
    <r>
      <rPr>
        <b/>
        <sz val="11"/>
        <color rgb="FF002060"/>
        <rFont val="Calibri"/>
        <family val="2"/>
        <scheme val="minor"/>
      </rPr>
      <t>Alt + Enter</t>
    </r>
    <r>
      <rPr>
        <sz val="11"/>
        <color rgb="FF002060"/>
        <rFont val="Calibri"/>
        <family val="2"/>
        <scheme val="minor"/>
      </rPr>
      <t xml:space="preserve"> (Windows) or </t>
    </r>
    <r>
      <rPr>
        <b/>
        <sz val="11"/>
        <color rgb="FF002060"/>
        <rFont val="Calibri"/>
        <family val="2"/>
        <scheme val="minor"/>
      </rPr>
      <t>Control + Option + Return</t>
    </r>
    <r>
      <rPr>
        <sz val="11"/>
        <color rgb="FF002060"/>
        <rFont val="Calibri"/>
        <family val="2"/>
        <scheme val="minor"/>
      </rPr>
      <t xml:space="preserve"> (Mac)</t>
    </r>
  </si>
  <si>
    <r>
      <t xml:space="preserve">How is your project associated with this road (or roads)?
</t>
    </r>
    <r>
      <rPr>
        <sz val="11"/>
        <color rgb="FF002060"/>
        <rFont val="Calibri"/>
        <family val="2"/>
      </rPr>
      <t xml:space="preserve">e.g.
</t>
    </r>
    <r>
      <rPr>
        <i/>
        <sz val="11"/>
        <color rgb="FF002060"/>
        <rFont val="Calibri"/>
        <family val="2"/>
      </rPr>
      <t>- the proposed pathway will run alongside Taylor Road providing users with physical separation from vehicular traffic.
- the proposed pathway provides a safe and efficient way for local students to walk or cycle to school and is expected to take an estimated 100 cars a day off Wilson Road.</t>
    </r>
  </si>
  <si>
    <r>
      <rPr>
        <b/>
        <sz val="12"/>
        <color theme="1"/>
        <rFont val="Calibri"/>
        <family val="2"/>
      </rPr>
      <t>Length of path being constructed/upgraded (km)</t>
    </r>
    <r>
      <rPr>
        <sz val="12"/>
        <color theme="1"/>
        <rFont val="Calibri"/>
        <family val="2"/>
      </rPr>
      <t xml:space="preserve">
</t>
    </r>
    <r>
      <rPr>
        <sz val="11"/>
        <color rgb="FF002060"/>
        <rFont val="Calibri"/>
        <family val="2"/>
      </rPr>
      <t>e.g.
- a 1,200 metre path 1.2km
- a 700m path is 0.7km</t>
    </r>
  </si>
  <si>
    <r>
      <t xml:space="preserve">Please read the Program's Guidelines carefully before you apply. The Guidelines contain the rules for funding under the Program including eligibility requirements and information about how the department assesses applications.
</t>
    </r>
    <r>
      <rPr>
        <b/>
        <sz val="12"/>
        <color theme="1"/>
        <rFont val="Calibri"/>
        <family val="2"/>
        <scheme val="minor"/>
      </rPr>
      <t>Please complete ALL sections of this application</t>
    </r>
    <r>
      <rPr>
        <sz val="12"/>
        <color theme="1"/>
        <rFont val="Calibri"/>
        <family val="2"/>
        <scheme val="minor"/>
      </rPr>
      <t xml:space="preserve">. </t>
    </r>
    <r>
      <rPr>
        <b/>
        <sz val="12"/>
        <color theme="1"/>
        <rFont val="Calibri"/>
        <family val="2"/>
        <scheme val="minor"/>
      </rPr>
      <t>All information requested in the application is mandatory, unless otherwise specified. If a specific question does not relate to your project, please respond with N/A.</t>
    </r>
    <r>
      <rPr>
        <sz val="12"/>
        <color theme="1"/>
        <rFont val="Calibri"/>
        <family val="2"/>
        <scheme val="minor"/>
      </rPr>
      <t xml:space="preserve">
Applicants should be aware that </t>
    </r>
    <r>
      <rPr>
        <b/>
        <sz val="12"/>
        <color theme="1"/>
        <rFont val="Calibri"/>
        <family val="2"/>
        <scheme val="minor"/>
      </rPr>
      <t>incomplete or incorrect applications may be deemed ineligible and not proceed to merit assessment</t>
    </r>
    <r>
      <rPr>
        <sz val="12"/>
        <color theme="1"/>
        <rFont val="Calibri"/>
        <family val="2"/>
        <scheme val="minor"/>
      </rPr>
      <t>.</t>
    </r>
  </si>
  <si>
    <t xml:space="preserve">If you have any additional questions about this application or a project's eligibility, please contact us at:
</t>
  </si>
  <si>
    <t xml:space="preserve">Demonstrate the impact of the project with evidence-based analysis. This includes direct project benefits once the project is complete as well as benefits during the construction of the project. </t>
  </si>
  <si>
    <t>In your answer explain how the project will:</t>
  </si>
  <si>
    <t xml:space="preserve">Criterion 3 - Project Deliverability - General </t>
  </si>
  <si>
    <r>
      <t xml:space="preserve">PLEASE ENSURE THE BELOW FIGURES MATCH WHAT YOU HAVE ENTERED IN RPM. </t>
    </r>
    <r>
      <rPr>
        <sz val="12"/>
        <rFont val="Calibri"/>
        <family val="2"/>
        <scheme val="minor"/>
      </rPr>
      <t>The department will consider the amounts entered in RPM (Program funding sought, total project costs etc.) as the official costs for the project. If they do not align with project costs detailed below, your application may be marked down on its capacity to deliver the project.</t>
    </r>
  </si>
  <si>
    <t xml:space="preserve"> In the table below, outline:</t>
  </si>
  <si>
    <r>
      <t xml:space="preserve">Is your project for the construction of a new or upgraded bicycle and/or walking pathway?
</t>
    </r>
    <r>
      <rPr>
        <sz val="11"/>
        <color rgb="FF002060"/>
        <rFont val="Calibri"/>
        <family val="2"/>
      </rPr>
      <t>Projects must be for the construction of new, or upgrade of existing, bicycle and/or walking pathways to encourage the use of active transport. Pathways must be accessible to the public and not located on private land. Maintenance projects are ineligible</t>
    </r>
    <r>
      <rPr>
        <b/>
        <sz val="11"/>
        <rFont val="Calibri"/>
        <family val="2"/>
      </rPr>
      <t>.</t>
    </r>
  </si>
  <si>
    <r>
      <t xml:space="preserve">Is your project associated with any other applications or projects under this program or any other Australian Government Program?
</t>
    </r>
    <r>
      <rPr>
        <sz val="11"/>
        <color rgb="FF002060"/>
        <rFont val="Calibri"/>
        <family val="2"/>
      </rPr>
      <t xml:space="preserve">For example, if your project is linked to another project on the same road. </t>
    </r>
  </si>
  <si>
    <t>If you answered yes to the previous question, provide the application/project details - e.g. name of the application/project, name of the program, lead applicant, funding amounts.</t>
  </si>
  <si>
    <r>
      <rPr>
        <b/>
        <sz val="12"/>
        <color theme="1"/>
        <rFont val="Calibri"/>
        <family val="2"/>
      </rPr>
      <t>Project Management</t>
    </r>
    <r>
      <rPr>
        <sz val="12"/>
        <color theme="1"/>
        <rFont val="Calibri"/>
        <family val="2"/>
      </rPr>
      <t xml:space="preserve">
</t>
    </r>
    <r>
      <rPr>
        <sz val="11"/>
        <color rgb="FF002060"/>
        <rFont val="Calibri"/>
        <family val="2"/>
      </rPr>
      <t>This includes administrative costs expected to be incurred by the agency, that are eligible under the program and not already itemised.
Examples of eligible items are labour hire, project management costs, labour costs for eligible work.
Examples of ineligible items include procurement costs that are not the direct acquisition of a material or service (such as consultant reviews of the competitiveness of tender responses), or project costs incurred prior to the funding offer being signed.</t>
    </r>
  </si>
  <si>
    <r>
      <rPr>
        <b/>
        <sz val="12"/>
        <color theme="1"/>
        <rFont val="Calibri"/>
        <family val="2"/>
      </rPr>
      <t>Environmental Works</t>
    </r>
    <r>
      <rPr>
        <sz val="12"/>
        <color theme="1"/>
        <rFont val="Calibri"/>
        <family val="2"/>
      </rPr>
      <t xml:space="preserve">
</t>
    </r>
    <r>
      <rPr>
        <sz val="11"/>
        <color rgb="FF002060"/>
        <rFont val="Calibri"/>
        <family val="2"/>
      </rPr>
      <t>This includes temporary environmental works during construction such as erosion control, waste disposal, soil contamination, dust control, treatment of heritage, and fauna and flora requirements.</t>
    </r>
    <r>
      <rPr>
        <sz val="11"/>
        <color theme="1"/>
        <rFont val="Calibri"/>
        <family val="2"/>
      </rPr>
      <t xml:space="preserve">
</t>
    </r>
    <r>
      <rPr>
        <sz val="11"/>
        <color rgb="FF002060"/>
        <rFont val="Calibri"/>
        <family val="2"/>
      </rPr>
      <t>Approval costs are considered indirect to environmental works and cannot be included.</t>
    </r>
  </si>
  <si>
    <r>
      <rPr>
        <b/>
        <sz val="12"/>
        <color theme="1"/>
        <rFont val="Calibri"/>
        <family val="2"/>
      </rPr>
      <t>Traffic Signage, Signals and Controls</t>
    </r>
    <r>
      <rPr>
        <sz val="12"/>
        <color theme="1"/>
        <rFont val="Calibri"/>
        <family val="2"/>
      </rPr>
      <t xml:space="preserve">
</t>
    </r>
    <r>
      <rPr>
        <sz val="11"/>
        <color rgb="FF002060"/>
        <rFont val="Calibri"/>
        <family val="2"/>
      </rPr>
      <t>This includes signals, permanent traffic signage, Intelligent Traffic Systems (Smart Roads) including information and monitoring systems.</t>
    </r>
  </si>
  <si>
    <r>
      <rPr>
        <b/>
        <sz val="12"/>
        <color theme="1"/>
        <rFont val="Calibri"/>
        <family val="2"/>
      </rPr>
      <t>Bulk Earthworks</t>
    </r>
    <r>
      <rPr>
        <sz val="12"/>
        <color theme="1"/>
        <rFont val="Calibri"/>
        <family val="2"/>
      </rPr>
      <t xml:space="preserve">
</t>
    </r>
    <r>
      <rPr>
        <sz val="11"/>
        <color rgb="FF002060"/>
        <rFont val="Calibri"/>
        <family val="2"/>
      </rPr>
      <t xml:space="preserve">This includes bulk earthworks onto or off site, including disposal of spoil, soil contamination treatment and foundation treatment. </t>
    </r>
  </si>
  <si>
    <r>
      <rPr>
        <b/>
        <sz val="12"/>
        <color theme="1"/>
        <rFont val="Calibri"/>
        <family val="2"/>
      </rPr>
      <t>Retaining Walls</t>
    </r>
    <r>
      <rPr>
        <sz val="12"/>
        <color theme="1"/>
        <rFont val="Calibri"/>
        <family val="2"/>
      </rPr>
      <t xml:space="preserve">
</t>
    </r>
    <r>
      <rPr>
        <sz val="11"/>
        <color rgb="FF002060"/>
        <rFont val="Calibri"/>
        <family val="2"/>
      </rPr>
      <t>This includes all types of retaining walls such as reinforced earth, cantilever, crib or interlocking, post and panel, and diaphragm walls.</t>
    </r>
  </si>
  <si>
    <r>
      <rPr>
        <b/>
        <sz val="12"/>
        <rFont val="Calibri"/>
        <family val="2"/>
      </rPr>
      <t>Bridge Costs, including culverts</t>
    </r>
    <r>
      <rPr>
        <b/>
        <sz val="12"/>
        <color theme="1"/>
        <rFont val="Calibri"/>
        <family val="2"/>
      </rPr>
      <t xml:space="preserve">
</t>
    </r>
    <r>
      <rPr>
        <sz val="11"/>
        <color rgb="FF002060"/>
        <rFont val="Calibri"/>
        <family val="2"/>
      </rPr>
      <t xml:space="preserve">This includes all materials purchased for the construction of the bridge or culvert, steel, concrete, prefabricated components, foundations systems and abutment structures, etc. </t>
    </r>
  </si>
  <si>
    <r>
      <t xml:space="preserve">Tunnels
</t>
    </r>
    <r>
      <rPr>
        <sz val="11"/>
        <color rgb="FF002060"/>
        <rFont val="Calibri"/>
        <family val="2"/>
      </rPr>
      <t xml:space="preserve">This includes civil works and tunnel services excluding pavement (egress ways, mechanical, electrical, drainage, fire protection etc.). </t>
    </r>
  </si>
  <si>
    <r>
      <rPr>
        <b/>
        <sz val="12"/>
        <color theme="1"/>
        <rFont val="Calibri"/>
        <family val="2"/>
      </rPr>
      <t>Land Acquisition Costs</t>
    </r>
    <r>
      <rPr>
        <sz val="12"/>
        <color theme="1"/>
        <rFont val="Calibri"/>
        <family val="2"/>
      </rPr>
      <t xml:space="preserve">
</t>
    </r>
    <r>
      <rPr>
        <sz val="11"/>
        <color rgb="FF002060"/>
        <rFont val="Calibri"/>
        <family val="2"/>
      </rPr>
      <t xml:space="preserve">These costs must be directly related to the acquisition of land and can include purchase prices, transactional costs, business compensation and environmental offsets. If you have acquired land prior to a signed funding offer being in place, you will be unable to claim expenditure for this purpose. </t>
    </r>
    <r>
      <rPr>
        <sz val="12"/>
        <color rgb="FF002060"/>
        <rFont val="Calibri"/>
        <family val="2"/>
      </rPr>
      <t xml:space="preserve">
Legal fees are considered indirect to the acquisition of land and cannot be included.</t>
    </r>
  </si>
  <si>
    <t xml:space="preserve">What are your project risks and what are your mitigation strategies? Use the matrix below this table to guide your responses.
</t>
  </si>
  <si>
    <t>Demonstrate the capability and capacity to deliver the project, including mitigating identified risks.</t>
  </si>
  <si>
    <r>
      <t xml:space="preserve">Project timeframes
</t>
    </r>
    <r>
      <rPr>
        <sz val="11"/>
        <color rgb="FF002060"/>
        <rFont val="Calibri"/>
        <family val="2"/>
      </rPr>
      <t xml:space="preserve">Do your expected timeframes for delivery align with those outlined in the Program Guidelines?
Are there factors that could cause delays to your project, such as adverse weather events?
</t>
    </r>
  </si>
  <si>
    <r>
      <rPr>
        <b/>
        <sz val="12"/>
        <rFont val="Calibri"/>
        <family val="2"/>
      </rPr>
      <t xml:space="preserve">Changes to funding contributions/ contributors </t>
    </r>
    <r>
      <rPr>
        <sz val="12"/>
        <rFont val="Calibri"/>
        <family val="2"/>
      </rPr>
      <t xml:space="preserve">
</t>
    </r>
    <r>
      <rPr>
        <sz val="11"/>
        <color rgb="FF002060"/>
        <rFont val="Calibri"/>
        <family val="2"/>
      </rPr>
      <t xml:space="preserve">Is your co-contribution secured?
Is any of your funding contingent on other parties (for example State Government grant programs or private contributions)? How likely is it that those parties would withdraw funding?
What contingency is in place if that were to happen?
</t>
    </r>
  </si>
  <si>
    <r>
      <t xml:space="preserve">Resource availability
</t>
    </r>
    <r>
      <rPr>
        <sz val="11"/>
        <color rgb="FF002060"/>
        <rFont val="Calibri"/>
        <family val="2"/>
      </rPr>
      <t>Will you have access to the resources required to complete the project within planned timeframes?
Could there be delays in sourcing project materials or contracting design teams/construction crews?</t>
    </r>
  </si>
  <si>
    <r>
      <t>·</t>
    </r>
    <r>
      <rPr>
        <sz val="7"/>
        <color rgb="FF000000"/>
        <rFont val="Times New Roman"/>
        <family val="1"/>
      </rPr>
      <t>      </t>
    </r>
    <r>
      <rPr>
        <sz val="12"/>
        <color rgb="FF000000"/>
        <rFont val="Calibri"/>
        <family val="2"/>
        <scheme val="minor"/>
      </rPr>
      <t>project risks, including where there may be project delays, cost overruns and/or changes in scope.</t>
    </r>
  </si>
  <si>
    <r>
      <t>·</t>
    </r>
    <r>
      <rPr>
        <sz val="7"/>
        <color rgb="FF000000"/>
        <rFont val="Times New Roman"/>
        <family val="1"/>
      </rPr>
      <t>      </t>
    </r>
    <r>
      <rPr>
        <sz val="12"/>
        <color rgb="FF000000"/>
        <rFont val="Calibri"/>
        <family val="2"/>
        <scheme val="minor"/>
      </rPr>
      <t xml:space="preserve">risk mitigation strategies to effectively manage the project risks. </t>
    </r>
  </si>
  <si>
    <r>
      <t>Demon</t>
    </r>
    <r>
      <rPr>
        <b/>
        <sz val="12"/>
        <color theme="1"/>
        <rFont val="Calibri"/>
        <family val="2"/>
        <scheme val="minor"/>
      </rPr>
      <t xml:space="preserve">strate the capability and capacity </t>
    </r>
    <r>
      <rPr>
        <b/>
        <sz val="12"/>
        <color rgb="FF000000"/>
        <rFont val="Calibri"/>
        <family val="2"/>
        <scheme val="minor"/>
      </rPr>
      <t>to deliver the project, including mitigating identified risks.</t>
    </r>
  </si>
  <si>
    <r>
      <rPr>
        <b/>
        <sz val="12"/>
        <rFont val="Calibri"/>
        <family val="2"/>
      </rPr>
      <t>Changes to cost estimates</t>
    </r>
    <r>
      <rPr>
        <sz val="12"/>
        <rFont val="Calibri"/>
        <family val="2"/>
      </rPr>
      <t xml:space="preserve">
</t>
    </r>
    <r>
      <rPr>
        <sz val="11"/>
        <color rgb="FF002060"/>
        <rFont val="Calibri"/>
        <family val="2"/>
      </rPr>
      <t>What steps have you taken to ensure that your estimated costs don't change? Have you made allowance for contingency and cost escalation? Are you prepared to bear responsibility for cost overruns?</t>
    </r>
    <r>
      <rPr>
        <sz val="12"/>
        <color rgb="FF002060"/>
        <rFont val="Calibri"/>
        <family val="2"/>
      </rPr>
      <t xml:space="preserve">
How have you determined the contingency amount in your budget is appropriate?</t>
    </r>
  </si>
  <si>
    <r>
      <t xml:space="preserve">Can the pathway be used without a cost to the user?
</t>
    </r>
    <r>
      <rPr>
        <sz val="11"/>
        <color rgb="FF002060"/>
        <rFont val="Calibri"/>
        <family val="2"/>
      </rPr>
      <t>Projects that are for a commercial purpose, including those that operate on a user-pays basis or are intended to generate a profit, are ineligible.</t>
    </r>
  </si>
  <si>
    <r>
      <t>·</t>
    </r>
    <r>
      <rPr>
        <sz val="7"/>
        <color rgb="FF000000"/>
        <rFont val="Times New Roman"/>
        <family val="1"/>
      </rPr>
      <t xml:space="preserve">       </t>
    </r>
    <r>
      <rPr>
        <sz val="12"/>
        <color rgb="FF000000"/>
        <rFont val="Calibri"/>
        <family val="2"/>
        <scheme val="minor"/>
      </rPr>
      <t>reduce transport emissions.</t>
    </r>
  </si>
  <si>
    <r>
      <t>·</t>
    </r>
    <r>
      <rPr>
        <sz val="7"/>
        <color rgb="FF000000"/>
        <rFont val="Times New Roman"/>
        <family val="1"/>
      </rPr>
      <t xml:space="preserve">       </t>
    </r>
    <r>
      <rPr>
        <sz val="12"/>
        <color rgb="FF000000"/>
        <rFont val="Calibri"/>
        <family val="2"/>
        <scheme val="minor"/>
      </rPr>
      <t>contribute to the creation of active and liveable communities. Outline how the project will contribute to better connecting where people live, work and learn, encouraging outdoor physical activity and reducing traffic-related air and noise pollution.</t>
    </r>
  </si>
  <si>
    <r>
      <t>·</t>
    </r>
    <r>
      <rPr>
        <sz val="7"/>
        <color rgb="FF000000"/>
        <rFont val="Times New Roman"/>
        <family val="1"/>
      </rPr>
      <t>      </t>
    </r>
    <r>
      <rPr>
        <sz val="12"/>
        <color rgb="FF000000"/>
        <rFont val="Calibri"/>
        <family val="2"/>
        <scheme val="minor"/>
      </rPr>
      <t>improve outcomes for First Nations people and vulnerable communities.</t>
    </r>
  </si>
  <si>
    <r>
      <t>·</t>
    </r>
    <r>
      <rPr>
        <sz val="7"/>
        <color rgb="FF000000"/>
        <rFont val="Times New Roman"/>
        <family val="1"/>
      </rPr>
      <t>      </t>
    </r>
    <r>
      <rPr>
        <sz val="12"/>
        <color rgb="FF000000"/>
        <rFont val="Calibri"/>
        <family val="2"/>
        <scheme val="minor"/>
      </rPr>
      <t>provide</t>
    </r>
    <r>
      <rPr>
        <sz val="12"/>
        <rFont val="Calibri"/>
        <family val="2"/>
        <scheme val="minor"/>
      </rPr>
      <t xml:space="preserve"> </t>
    </r>
    <r>
      <rPr>
        <sz val="12"/>
        <color rgb="FF000000"/>
        <rFont val="Calibri"/>
        <family val="2"/>
        <scheme val="minor"/>
      </rPr>
      <t>economic benefits, including productivity, efficiency and employment benefits.</t>
    </r>
  </si>
  <si>
    <r>
      <t>·</t>
    </r>
    <r>
      <rPr>
        <sz val="7"/>
        <color theme="1"/>
        <rFont val="Times New Roman"/>
        <family val="1"/>
      </rPr>
      <t xml:space="preserve">       </t>
    </r>
    <r>
      <rPr>
        <sz val="12"/>
        <color theme="1"/>
        <rFont val="Calibri"/>
        <family val="2"/>
        <scheme val="minor"/>
      </rPr>
      <t>improve road safety for vulnerable road users including how the project will reduce the risk of road trauma for cyclists and/or pedestrians.</t>
    </r>
  </si>
  <si>
    <t>Outline the rationale for the project, why there is a strong case for action, the fitness for purpose of the proposal in achieving the Program objectives, and how it meets the needs of the community.</t>
  </si>
  <si>
    <t xml:space="preserve">In your answer address the points below. </t>
  </si>
  <si>
    <t>Explain the size and adequacy of the project budget, including allowances for contingency and how any cost overruns will be managed</t>
  </si>
  <si>
    <t>The department’s cost estimation guidance outlines principles to support applicants in preparing cost estimates, for projects seeking Australian Government funding. It is recommended to include potential escalation costs in the individual costing of each item, for the duration of project delivery. Cost estimation and cost escalation guidance can be found at the link below:</t>
  </si>
  <si>
    <r>
      <t xml:space="preserve">Is your project associated with a public road?
</t>
    </r>
    <r>
      <rPr>
        <sz val="11"/>
        <color rgb="FF002060"/>
        <rFont val="Calibri"/>
        <family val="2"/>
      </rPr>
      <t>Only pathways associated with a public road are eligible. Applicants must demonstrate how their proposed project is associated with a road/s in their application.</t>
    </r>
  </si>
  <si>
    <r>
      <rPr>
        <b/>
        <sz val="12"/>
        <rFont val="Calibri"/>
        <family val="2"/>
      </rPr>
      <t>Is your proposed commencement of construction in the future?</t>
    </r>
    <r>
      <rPr>
        <sz val="12"/>
        <rFont val="Calibri"/>
        <family val="2"/>
      </rPr>
      <t xml:space="preserve">
</t>
    </r>
    <r>
      <rPr>
        <sz val="11"/>
        <color rgb="FF002060"/>
        <rFont val="Calibri"/>
        <family val="2"/>
      </rPr>
      <t>Projects that have commenced construction, including where construction tenders have been awarded, prior to the application being submitted, are ineligible.</t>
    </r>
  </si>
  <si>
    <t xml:space="preserve">Where you have attached evidence to support claims made in this section, reference the attachment in your answer e.g. the project has received significant support from the community as shown on pages 4-10 of Attachment D. </t>
  </si>
  <si>
    <t>Where you have attached evidence to support claims made in this section, reference the attachment in your answer. e.g. the project will create physical separation between cyclists and vehicular traffic on a road with an AADT of 5000 used by approximately 200 cyclists each day (see page 14 of Attachment C).</t>
  </si>
  <si>
    <t xml:space="preserve">Where you have attached evidence to support claims made in this section, reference the attachment in your answer e.g. All development, cultural and environmental approvals have been obtained for this project and these can be seen on pages 1-3 of Attachment F. </t>
  </si>
  <si>
    <t>This criterion is about demonstrating your capability and capacity to deliver the project. Your answer should demonstrate a plan to deliver the project, including information about timeframes, the skills and experience of those delivering the project, governance arrangements, the procurement model, and whether all required approvals/land aquisition has been accounted for. Refer to the ATF Application Guide for more details.</t>
  </si>
  <si>
    <t>This criterion is about demonstrating the impacts and benefits of the project. Your answer should include evidence/analysis that demonstrates the project will deliver road safety benefits, reductions in transport emissions, more active and liveable communities, economic benefits and improved outcomes for First Nations people and vulnerable communities. Your answer may reference road safety audits, projected emission reductions, community surveys/consultation, equity and inclusion assessments and economic impact assessments. Refer to the ATF Application Guide for more details.</t>
  </si>
  <si>
    <t>This criterion is about demonstrating how your project meets the program objectives and the needs of the community. Your answer may reference how your project aligns with the National Road Safety Strategy 2021-2030, your relevant state government road safety action plan and local government emissions reduction plans. You should also clearly demonstrate the need for the project and any stakeholder consultation that has been done. Refer to the ATF Application Guide for more details.</t>
  </si>
  <si>
    <r>
      <t xml:space="preserve">Have you ensured all information entered in RPM is correct and aligns with Program Guidelines?
</t>
    </r>
    <r>
      <rPr>
        <sz val="11"/>
        <color rgb="FF002060"/>
        <rFont val="Calibri"/>
        <family val="2"/>
      </rPr>
      <t>This includes the Program funding requested, total project costs, project start and end dates, and construction start and end dates.</t>
    </r>
  </si>
  <si>
    <t>Total</t>
  </si>
  <si>
    <t>Milestone description</t>
  </si>
  <si>
    <t>I confirm that:
I am authorised to make this declaration on behalf of my organisation and have made a full disclosure of information. All information provided in this application is true and correct. I understand making this declaration is the equivalent of signing this application.
This project has its funding co-contribution secured.
My organisation has carefully considered market and inflation risk and bears responsibility for cost overruns. Increases to Australian Government funding under the program will only be considered in exceptional circumstances in line with the Program Guidelines.
The project requires program funding to proceed. My organisation has not secured funds to complete the project from other sources. The project is for new works which have not previously been funded under this Program.
This is a whole and complete project which can be delivered independently. It is not reliant on other project works in order to commence or be completed.
The completed project can be accessed by the public without user-costs.
No construction has commenced for this project. No tenders have been awarded. I acknowledge any costs incurred prior to the approval of the funding offer are at my organisation's own risk.
I acknowledge that changes to this project must be approved by the Minister or their delegate prior to any change in work being delivered.
I acknowledge that information from this application may be used for reporting purposes and details of funded projects (including the project name, project description, funding recipient and project costs) will be made publicly available on the department’s website.
If this application is approved, funding will be for the project described in this application and may not be directed to any other project or purpose.
I acknowledge that administration of the Program is dictated by requirements of the National Land Transport Act 2014, Federal Financial Agreement Infrastructure, Land Transport Infrastructure Projects Schedule and the Program Guidelines, and I agree to comply with all requirements outlined.</t>
  </si>
  <si>
    <t>Project Milestone Dates</t>
  </si>
  <si>
    <t>Acceptance of Post Completion Report</t>
  </si>
  <si>
    <t>Alternative Funding Co-contributions</t>
  </si>
  <si>
    <t>Project Milestones</t>
  </si>
  <si>
    <t> % of AG funding to be paid</t>
  </si>
  <si>
    <t>Anticipated minimum processing timeframe</t>
  </si>
  <si>
    <t>Anticipated maximum processing timeframe</t>
  </si>
  <si>
    <t>Maximum design completion date</t>
  </si>
  <si>
    <t>End of ATF tranche 2</t>
  </si>
  <si>
    <t>ATF tranche 2 timeframes</t>
  </si>
  <si>
    <t>Design and Construction project timeframes</t>
  </si>
  <si>
    <t>Construction Only project timeframes</t>
  </si>
  <si>
    <t>Maximum construction commencement date</t>
  </si>
  <si>
    <t>Maximum construction completion date</t>
  </si>
  <si>
    <t>Maximum Post Completion Report date</t>
  </si>
  <si>
    <r>
      <t xml:space="preserve">Project Type: Is your project a Construction Only project or a Design and Construction project?
</t>
    </r>
    <r>
      <rPr>
        <sz val="11"/>
        <color rgb="FF002060"/>
        <rFont val="Calibri"/>
        <family val="2"/>
      </rPr>
      <t>Please ensure this matches the information you entered into RPM.</t>
    </r>
  </si>
  <si>
    <r>
      <t xml:space="preserve">Is your proposed co-contribution either:
a) 50% or greater; or
b) less than 50% and supported by a strong justification of the need for Program funding of greater than 50%?
</t>
    </r>
    <r>
      <rPr>
        <sz val="11"/>
        <color rgb="FF002060"/>
        <rFont val="Calibri"/>
        <family val="2"/>
      </rPr>
      <t>Applications seeking Program funding of greater than 50% of project costs will only be considered in exceptional circumstances. Applications seeking Program funding of greater than 50% without a strong justification will not be funded.</t>
    </r>
  </si>
  <si>
    <r>
      <t xml:space="preserve">Please advise your expected project milestone dates below. If you require a different schedule (i.e. additional milestone payments or different payment percentages) this can be negotiated at the inception meeting, but you </t>
    </r>
    <r>
      <rPr>
        <b/>
        <sz val="12"/>
        <color rgb="FF002060"/>
        <rFont val="Calibri"/>
        <family val="2"/>
        <scheme val="minor"/>
      </rPr>
      <t>must</t>
    </r>
    <r>
      <rPr>
        <sz val="12"/>
        <color rgb="FF002060"/>
        <rFont val="Calibri"/>
        <family val="2"/>
        <scheme val="minor"/>
      </rPr>
      <t xml:space="preserve"> still complete the table below.</t>
    </r>
  </si>
  <si>
    <t>If your project is approved, program funding will be paid based on achievement of agreed milestones which will be set out in the project funding offer. Milestones should generally reflect the critical path for project delivery, and must align with the rules set out in chapter 6.2 of the program guidelines.</t>
  </si>
  <si>
    <t>I confirm that at the time of making this declaration, to the best of my knowledge I am unaware of any actual, apparent or potential conflicts of interest that would prevent my organisation from proceeding with the proposal outlined in this application or from accepting the funding offer and subsequent funding arrangement with the Australian Government to deliver a project which relates to this application.
I undertake that if at any time I become aware that I, or any other employees or persons associated with the applicant organisation have an actual, apparent or potential conflict of interest, then I will:
a) immediately notify the Commonwealth of Australia as represented by the Department of Infrastructure, Transport, Regional Development, Communications Sport and the Arts (the department) in writing of that conflict and of the steps the applicant organisation propose to take to resolve or otherwise deal with the conflict;
b) make full disclosure to the department of all relevant information relating to the Conflict; and
c) take such steps as the department may, if it chooses to, reasonably require to resolve or otherwise deal with that conflict.
I understand that if I fail to notify the department of any actual, apparent or potential conflicts of interest or am unable or unwilling to resolve or deal with the conflict as required by the terms noted above, the department may seek to withdraw or cancel the funding offer and subsequent funding arrangement established in relation to a project which relates to this application.</t>
  </si>
  <si>
    <r>
      <t xml:space="preserve">Project scope
</t>
    </r>
    <r>
      <rPr>
        <sz val="11"/>
        <color rgb="FF002060"/>
        <rFont val="Calibri"/>
        <family val="2"/>
      </rPr>
      <t xml:space="preserve">A good project scope will include specific details such as location of the project, the length and width of the path being constructed, safety installations and other major changes.
e.g.
</t>
    </r>
    <r>
      <rPr>
        <i/>
        <sz val="11"/>
        <color rgb="FF002060"/>
        <rFont val="Calibri"/>
        <family val="2"/>
      </rPr>
      <t xml:space="preserve">This project involves the design and construction of a 3.5 km continuous, separated shared user pathway alongside Taylor Road. The project will construct a 3 metre wide concrete path, a raised road crossing where the path intersects with Smith Street, and raised continuous footpath treatments across all vehicular driveways.
</t>
    </r>
    <r>
      <rPr>
        <sz val="11"/>
        <color rgb="FF002060"/>
        <rFont val="Calibri"/>
        <family val="2"/>
      </rPr>
      <t xml:space="preserve">
Do not include project benefits in this section. These belong in the Project Benefits &amp; Impact tab of the application.
</t>
    </r>
    <r>
      <rPr>
        <b/>
        <sz val="11"/>
        <color rgb="FF002060"/>
        <rFont val="Calibri"/>
        <family val="2"/>
      </rPr>
      <t xml:space="preserve">Please note the project scope in this application form is different from the project description you are required to enter in RPM. The project description in RPM should contain a high-level summary of what is being constructed. Note that being overly specific in the project description in RPM can lead to the need for project variations later. For example, its better to say you are constructing a path that is "approximately 700m long" rather than one that is "695m." </t>
    </r>
    <r>
      <rPr>
        <b/>
        <sz val="11"/>
        <color theme="1"/>
        <rFont val="Calibri"/>
        <family val="2"/>
      </rPr>
      <t xml:space="preserve">
</t>
    </r>
    <r>
      <rPr>
        <sz val="11"/>
        <color rgb="FF002060"/>
        <rFont val="Calibri"/>
        <family val="2"/>
      </rPr>
      <t>If required, during the assessment process, the department may update your project description to reflect the standard naming convention.</t>
    </r>
  </si>
  <si>
    <r>
      <t xml:space="preserve">Which road (or roads) is your project associated with?
</t>
    </r>
    <r>
      <rPr>
        <sz val="11"/>
        <color rgb="FF002060"/>
        <rFont val="Calibri"/>
        <family val="2"/>
      </rPr>
      <t>Projects must be on or associated with at least one public road to be eligible</t>
    </r>
    <r>
      <rPr>
        <b/>
        <sz val="12"/>
        <color theme="1"/>
        <rFont val="Calibri"/>
        <family val="2"/>
      </rPr>
      <t>.</t>
    </r>
  </si>
  <si>
    <t>The Australian Government recognises that some LGAs, particularly those in regional and remote areas, may be limited in their ability to provide a 50% co-contribution to the cost of the project. If an LGA is unable to provide a 50% co-contribution, an alternative funding co-contribution can be sought as part of the application. Applicants must provide a strong justification for the need for a Program contribution of more than 50% of the total project cost (capped at $5 million). Approval of a funding contribution of more than 50% will provided in exceptional circumstances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</si>
</sst>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quot;$&quot;* #,##0.00_-;\-&quot;$&quot;* #,##0.00_-;_-&quot;$&quot;* &quot;-&quot;??_-;_-@_-"/>
    <numFmt numFmtId="166" formatCode="[$-C09]d\ mmmm\ yyyy;@"/>
    <numFmt numFmtId="167" formatCode="&quot;$&quot;#,##0"/>
    <numFmt numFmtId="168" formatCode="dd\-mmm\-yyyy"/>
  </numFmts>
  <fonts count="60"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font>
    <font>
      <b/>
      <sz val="11"/>
      <color theme="1"/>
      <name val="Calibri"/>
      <family val="2"/>
    </font>
    <font>
      <sz val="11"/>
      <name val="Calibri"/>
      <family val="2"/>
      <scheme val="minor"/>
    </font>
    <font>
      <sz val="11"/>
      <color theme="1"/>
      <name val="Calibri"/>
      <family val="2"/>
      <scheme val="minor"/>
    </font>
    <font>
      <b/>
      <sz val="12"/>
      <name val="Calibri"/>
      <family val="2"/>
    </font>
    <font>
      <sz val="11"/>
      <color rgb="FFFF0000"/>
      <name val="Calibri"/>
      <family val="2"/>
      <scheme val="minor"/>
    </font>
    <font>
      <b/>
      <sz val="16"/>
      <color rgb="FFFF0000"/>
      <name val="Calibri"/>
      <family val="2"/>
      <scheme val="minor"/>
    </font>
    <font>
      <b/>
      <sz val="30"/>
      <color rgb="FF081E3E"/>
      <name val="Calibri"/>
      <family val="2"/>
      <scheme val="minor"/>
    </font>
    <font>
      <sz val="22"/>
      <color rgb="FF081E3E"/>
      <name val="Calibri"/>
      <family val="2"/>
      <scheme val="minor"/>
    </font>
    <font>
      <b/>
      <sz val="14"/>
      <name val="Calibri"/>
      <family val="2"/>
      <scheme val="minor"/>
    </font>
    <font>
      <u/>
      <sz val="11"/>
      <color theme="10"/>
      <name val="Calibri"/>
      <family val="2"/>
      <scheme val="minor"/>
    </font>
    <font>
      <strike/>
      <sz val="11"/>
      <color rgb="FFFF0000"/>
      <name val="Calibri"/>
      <family val="2"/>
      <scheme val="minor"/>
    </font>
    <font>
      <sz val="11"/>
      <color rgb="FF00B050"/>
      <name val="Calibri"/>
      <family val="2"/>
      <scheme val="minor"/>
    </font>
    <font>
      <sz val="14"/>
      <name val="Calibri"/>
      <family val="2"/>
      <scheme val="minor"/>
    </font>
    <font>
      <sz val="22"/>
      <color rgb="FF081E3F"/>
      <name val="Calibri"/>
      <family val="2"/>
      <scheme val="minor"/>
    </font>
    <font>
      <sz val="12"/>
      <name val="Calibri"/>
      <family val="2"/>
      <scheme val="minor"/>
    </font>
    <font>
      <b/>
      <sz val="12"/>
      <name val="Calibri"/>
      <family val="2"/>
      <scheme val="minor"/>
    </font>
    <font>
      <sz val="12"/>
      <color rgb="FF081E3E"/>
      <name val="Calibri"/>
      <family val="2"/>
      <scheme val="minor"/>
    </font>
    <font>
      <sz val="12"/>
      <name val="Calibri"/>
      <family val="2"/>
    </font>
    <font>
      <sz val="12"/>
      <color theme="1"/>
      <name val="Calibri"/>
      <family val="2"/>
      <scheme val="minor"/>
    </font>
    <font>
      <sz val="11"/>
      <color theme="0"/>
      <name val="Calibri"/>
      <family val="2"/>
      <scheme val="minor"/>
    </font>
    <font>
      <b/>
      <sz val="12"/>
      <color rgb="FF081E3F"/>
      <name val="Calibri"/>
      <family val="2"/>
      <scheme val="minor"/>
    </font>
    <font>
      <sz val="11"/>
      <color rgb="FF000000"/>
      <name val="Calibri"/>
      <family val="2"/>
      <scheme val="minor"/>
    </font>
    <font>
      <sz val="12"/>
      <color rgb="FF000000"/>
      <name val="Calibri"/>
      <family val="2"/>
      <scheme val="minor"/>
    </font>
    <font>
      <sz val="12"/>
      <color rgb="FF002060"/>
      <name val="Calibri"/>
      <family val="2"/>
      <scheme val="minor"/>
    </font>
    <font>
      <sz val="12"/>
      <color rgb="FFFF0000"/>
      <name val="Calibri"/>
      <family val="2"/>
      <scheme val="minor"/>
    </font>
    <font>
      <b/>
      <sz val="14"/>
      <color rgb="FF081E3F"/>
      <name val="Calibri"/>
      <family val="2"/>
      <scheme val="minor"/>
    </font>
    <font>
      <b/>
      <sz val="12"/>
      <color rgb="FF000000"/>
      <name val="Calibri"/>
      <family val="2"/>
      <scheme val="minor"/>
    </font>
    <font>
      <sz val="12"/>
      <color rgb="FF002060"/>
      <name val="Calibri"/>
      <family val="2"/>
    </font>
    <font>
      <sz val="12"/>
      <color theme="1"/>
      <name val="Calibri"/>
      <family val="2"/>
    </font>
    <font>
      <b/>
      <sz val="12"/>
      <color theme="0"/>
      <name val="Calibri"/>
      <family val="2"/>
    </font>
    <font>
      <b/>
      <sz val="12"/>
      <color theme="1"/>
      <name val="Calibri"/>
      <family val="2"/>
    </font>
    <font>
      <u/>
      <sz val="12"/>
      <color theme="10"/>
      <name val="Calibri"/>
      <family val="2"/>
      <scheme val="minor"/>
    </font>
    <font>
      <b/>
      <sz val="12"/>
      <color rgb="FFFF0000"/>
      <name val="Calibri"/>
      <family val="2"/>
      <scheme val="minor"/>
    </font>
    <font>
      <b/>
      <sz val="14"/>
      <color rgb="FF002060"/>
      <name val="Calibri"/>
      <family val="2"/>
      <scheme val="minor"/>
    </font>
    <font>
      <b/>
      <sz val="12"/>
      <color theme="1"/>
      <name val="Calibri"/>
      <family val="2"/>
      <scheme val="minor"/>
    </font>
    <font>
      <b/>
      <strike/>
      <sz val="12"/>
      <name val="Calibri"/>
      <family val="2"/>
    </font>
    <font>
      <b/>
      <strike/>
      <sz val="12"/>
      <color rgb="FFFF0000"/>
      <name val="Calibri"/>
      <family val="2"/>
    </font>
    <font>
      <b/>
      <sz val="11"/>
      <color rgb="FFFF0000"/>
      <name val="Calibri"/>
      <family val="2"/>
      <scheme val="minor"/>
    </font>
    <font>
      <sz val="11"/>
      <color theme="2" tint="-0.249977111117893"/>
      <name val="Calibri"/>
      <family val="2"/>
      <scheme val="minor"/>
    </font>
    <font>
      <sz val="11"/>
      <name val="Arial"/>
      <family val="2"/>
    </font>
    <font>
      <sz val="12"/>
      <color rgb="FF000000"/>
      <name val="Symbol"/>
      <family val="1"/>
      <charset val="2"/>
    </font>
    <font>
      <sz val="7"/>
      <color rgb="FF000000"/>
      <name val="Times New Roman"/>
      <family val="1"/>
    </font>
    <font>
      <b/>
      <sz val="14"/>
      <color theme="0"/>
      <name val="Calibri"/>
      <family val="2"/>
      <scheme val="minor"/>
    </font>
    <font>
      <b/>
      <sz val="16"/>
      <color rgb="FF081E3F"/>
      <name val="Calibri"/>
      <family val="2"/>
      <scheme val="minor"/>
    </font>
    <font>
      <sz val="12"/>
      <color rgb="FF0070C0"/>
      <name val="Calibri"/>
      <family val="2"/>
      <scheme val="minor"/>
    </font>
    <font>
      <sz val="11"/>
      <color rgb="FF002060"/>
      <name val="Calibri"/>
      <family val="2"/>
      <scheme val="minor"/>
    </font>
    <font>
      <sz val="11"/>
      <color theme="1"/>
      <name val="Calibri"/>
      <family val="2"/>
    </font>
    <font>
      <sz val="11"/>
      <color rgb="FF002060"/>
      <name val="Calibri"/>
      <family val="2"/>
    </font>
    <font>
      <b/>
      <sz val="11"/>
      <name val="Calibri"/>
      <family val="2"/>
    </font>
    <font>
      <i/>
      <sz val="11"/>
      <color rgb="FF002060"/>
      <name val="Calibri"/>
      <family val="2"/>
    </font>
    <font>
      <b/>
      <sz val="11"/>
      <color rgb="FF002060"/>
      <name val="Calibri"/>
      <family val="2"/>
    </font>
    <font>
      <b/>
      <sz val="11"/>
      <color rgb="FF002060"/>
      <name val="Calibri"/>
      <family val="2"/>
      <scheme val="minor"/>
    </font>
    <font>
      <sz val="12"/>
      <color theme="1"/>
      <name val="Symbol"/>
      <family val="1"/>
      <charset val="2"/>
    </font>
    <font>
      <sz val="7"/>
      <color theme="1"/>
      <name val="Times New Roman"/>
      <family val="1"/>
    </font>
    <font>
      <sz val="12"/>
      <color rgb="FF081E3F"/>
      <name val="Calibri"/>
      <family val="2"/>
      <scheme val="minor"/>
    </font>
    <font>
      <b/>
      <sz val="12"/>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rgb="FFF2F2F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theme="9" tint="0.79998168889431442"/>
        <bgColor indexed="64"/>
      </patternFill>
    </fill>
  </fills>
  <borders count="5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top/>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3" fillId="0" borderId="0" applyNumberForma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cellStyleXfs>
  <cellXfs count="295">
    <xf numFmtId="0" fontId="0" fillId="0" borderId="0" xfId="0"/>
    <xf numFmtId="0" fontId="0" fillId="0" borderId="5" xfId="0" applyBorder="1"/>
    <xf numFmtId="0" fontId="0" fillId="0" borderId="6" xfId="0" applyBorder="1"/>
    <xf numFmtId="0" fontId="0" fillId="0" borderId="7" xfId="0" applyBorder="1"/>
    <xf numFmtId="0" fontId="0" fillId="0" borderId="0" xfId="0" applyAlignment="1">
      <alignment wrapText="1"/>
    </xf>
    <xf numFmtId="164" fontId="0" fillId="0" borderId="0" xfId="0" applyNumberFormat="1"/>
    <xf numFmtId="0" fontId="2" fillId="0" borderId="0" xfId="0" applyFont="1"/>
    <xf numFmtId="14" fontId="0" fillId="0" borderId="0" xfId="0" applyNumberFormat="1"/>
    <xf numFmtId="164" fontId="8" fillId="0" borderId="0" xfId="0" applyNumberFormat="1" applyFont="1"/>
    <xf numFmtId="0" fontId="0" fillId="3" borderId="0" xfId="0" applyFill="1"/>
    <xf numFmtId="0" fontId="0" fillId="3" borderId="0" xfId="0" applyFill="1" applyAlignment="1">
      <alignment wrapText="1"/>
    </xf>
    <xf numFmtId="0" fontId="0" fillId="4" borderId="0" xfId="0" applyFill="1"/>
    <xf numFmtId="0" fontId="0" fillId="4" borderId="0" xfId="0" applyFill="1" applyAlignment="1">
      <alignment wrapText="1"/>
    </xf>
    <xf numFmtId="0" fontId="5" fillId="4" borderId="0" xfId="0" applyFont="1" applyFill="1" applyAlignment="1">
      <alignment wrapText="1"/>
    </xf>
    <xf numFmtId="0" fontId="0" fillId="5" borderId="0" xfId="0" applyFill="1"/>
    <xf numFmtId="0" fontId="0" fillId="5" borderId="0" xfId="0" applyFill="1" applyAlignment="1">
      <alignment wrapText="1"/>
    </xf>
    <xf numFmtId="0" fontId="3" fillId="4" borderId="0" xfId="0" applyFont="1" applyFill="1" applyAlignment="1">
      <alignment horizontal="left" vertical="center" wrapText="1"/>
    </xf>
    <xf numFmtId="0" fontId="23" fillId="6" borderId="0" xfId="0" applyFont="1" applyFill="1"/>
    <xf numFmtId="0" fontId="23" fillId="6" borderId="0" xfId="0" applyFont="1" applyFill="1" applyAlignment="1">
      <alignment wrapText="1"/>
    </xf>
    <xf numFmtId="0" fontId="23" fillId="6" borderId="0" xfId="0" applyFont="1" applyFill="1" applyAlignment="1">
      <alignment horizontal="right" wrapText="1"/>
    </xf>
    <xf numFmtId="0" fontId="23" fillId="7" borderId="0" xfId="0" applyFont="1" applyFill="1"/>
    <xf numFmtId="0" fontId="23" fillId="7" borderId="0" xfId="0" applyFont="1" applyFill="1" applyAlignment="1">
      <alignment wrapText="1"/>
    </xf>
    <xf numFmtId="0" fontId="34" fillId="2" borderId="13" xfId="0" applyFont="1" applyFill="1" applyBorder="1" applyAlignment="1">
      <alignment horizontal="left" vertical="center" wrapText="1"/>
    </xf>
    <xf numFmtId="0" fontId="22" fillId="9" borderId="13" xfId="0" applyFont="1" applyFill="1" applyBorder="1" applyAlignment="1">
      <alignment vertical="center" wrapText="1"/>
    </xf>
    <xf numFmtId="0" fontId="10" fillId="0" borderId="0" xfId="0" applyFont="1" applyAlignment="1">
      <alignment vertical="center"/>
    </xf>
    <xf numFmtId="0" fontId="0" fillId="0" borderId="2" xfId="0" applyBorder="1"/>
    <xf numFmtId="0" fontId="32" fillId="2" borderId="2" xfId="0" applyFont="1" applyFill="1" applyBorder="1" applyAlignment="1">
      <alignment horizontal="left" vertical="center" wrapText="1"/>
    </xf>
    <xf numFmtId="17" fontId="0" fillId="0" borderId="0" xfId="0" applyNumberFormat="1"/>
    <xf numFmtId="0" fontId="34" fillId="2" borderId="2" xfId="0" applyFont="1" applyFill="1" applyBorder="1" applyAlignment="1">
      <alignment horizontal="left" vertical="center" wrapText="1"/>
    </xf>
    <xf numFmtId="0" fontId="28" fillId="8" borderId="0" xfId="0" applyFont="1" applyFill="1"/>
    <xf numFmtId="0" fontId="30" fillId="9" borderId="13" xfId="0" applyFont="1" applyFill="1" applyBorder="1" applyAlignment="1">
      <alignment vertical="center" wrapText="1"/>
    </xf>
    <xf numFmtId="0" fontId="38" fillId="9" borderId="13" xfId="0" applyFont="1" applyFill="1" applyBorder="1" applyAlignment="1">
      <alignment vertical="center" wrapText="1"/>
    </xf>
    <xf numFmtId="0" fontId="33" fillId="10" borderId="2" xfId="0" applyFont="1" applyFill="1" applyBorder="1" applyAlignment="1">
      <alignment vertical="center"/>
    </xf>
    <xf numFmtId="0" fontId="33" fillId="10" borderId="2" xfId="0" applyFont="1" applyFill="1" applyBorder="1" applyAlignment="1">
      <alignment horizontal="left" vertical="center" wrapText="1"/>
    </xf>
    <xf numFmtId="167" fontId="33" fillId="10" borderId="2" xfId="0" applyNumberFormat="1" applyFont="1" applyFill="1" applyBorder="1" applyAlignment="1" applyProtection="1">
      <alignment vertical="center"/>
      <protection hidden="1"/>
    </xf>
    <xf numFmtId="0" fontId="33" fillId="10" borderId="17" xfId="0" applyFont="1" applyFill="1" applyBorder="1" applyAlignment="1">
      <alignment vertical="center"/>
    </xf>
    <xf numFmtId="0" fontId="33" fillId="10" borderId="18" xfId="0" applyFont="1" applyFill="1" applyBorder="1" applyAlignment="1">
      <alignment vertical="center"/>
    </xf>
    <xf numFmtId="0" fontId="33" fillId="10" borderId="23" xfId="0" applyFont="1" applyFill="1" applyBorder="1" applyAlignment="1">
      <alignment vertical="center"/>
    </xf>
    <xf numFmtId="0" fontId="33" fillId="10" borderId="23" xfId="0" applyFont="1" applyFill="1" applyBorder="1" applyAlignment="1">
      <alignment horizontal="left" vertical="center" wrapText="1"/>
    </xf>
    <xf numFmtId="0" fontId="18" fillId="11" borderId="24" xfId="0" applyFont="1" applyFill="1" applyBorder="1" applyAlignment="1" applyProtection="1">
      <alignment vertical="center" wrapText="1"/>
      <protection locked="0"/>
    </xf>
    <xf numFmtId="9" fontId="38" fillId="8" borderId="2" xfId="0" applyNumberFormat="1" applyFont="1" applyFill="1" applyBorder="1" applyAlignment="1">
      <alignment vertical="center" wrapText="1"/>
    </xf>
    <xf numFmtId="0" fontId="18" fillId="8" borderId="0" xfId="0" applyFont="1" applyFill="1" applyAlignment="1">
      <alignment horizontal="left" vertical="center"/>
    </xf>
    <xf numFmtId="0" fontId="0" fillId="8" borderId="0" xfId="0" applyFill="1" applyProtection="1">
      <protection locked="0"/>
    </xf>
    <xf numFmtId="0" fontId="22" fillId="9" borderId="16" xfId="0" applyFont="1" applyFill="1" applyBorder="1" applyAlignment="1">
      <alignment vertical="center" wrapText="1"/>
    </xf>
    <xf numFmtId="0" fontId="21" fillId="11" borderId="2" xfId="0" applyFont="1" applyFill="1" applyBorder="1" applyAlignment="1" applyProtection="1">
      <alignment horizontal="left" vertical="center" wrapText="1"/>
      <protection locked="0"/>
    </xf>
    <xf numFmtId="0" fontId="18" fillId="11" borderId="25" xfId="0" applyFont="1" applyFill="1" applyBorder="1" applyAlignment="1" applyProtection="1">
      <alignment vertical="center" wrapText="1"/>
      <protection locked="0"/>
    </xf>
    <xf numFmtId="0" fontId="18" fillId="11" borderId="2" xfId="0" applyFont="1" applyFill="1" applyBorder="1" applyAlignment="1" applyProtection="1">
      <alignment horizontal="left" vertical="center" wrapText="1"/>
      <protection locked="0"/>
    </xf>
    <xf numFmtId="0" fontId="18" fillId="11" borderId="25" xfId="0" applyFont="1" applyFill="1" applyBorder="1" applyAlignment="1" applyProtection="1">
      <alignment horizontal="left" vertical="center" wrapText="1"/>
      <protection locked="0"/>
    </xf>
    <xf numFmtId="0" fontId="18" fillId="11" borderId="24" xfId="0" applyFont="1" applyFill="1" applyBorder="1" applyAlignment="1" applyProtection="1">
      <alignment horizontal="left" vertical="center" wrapText="1"/>
      <protection locked="0"/>
    </xf>
    <xf numFmtId="0" fontId="0" fillId="8" borderId="0" xfId="0" applyFill="1"/>
    <xf numFmtId="0" fontId="22" fillId="8" borderId="0" xfId="0" applyFont="1" applyFill="1"/>
    <xf numFmtId="0" fontId="48" fillId="8" borderId="0" xfId="0" applyFont="1" applyFill="1"/>
    <xf numFmtId="0" fontId="13" fillId="8" borderId="0" xfId="4" applyFill="1"/>
    <xf numFmtId="0" fontId="10" fillId="8" borderId="0" xfId="0" applyFont="1" applyFill="1" applyAlignment="1">
      <alignment vertical="center"/>
    </xf>
    <xf numFmtId="0" fontId="10" fillId="8" borderId="0" xfId="0" applyFont="1" applyFill="1" applyAlignment="1">
      <alignment horizontal="left" vertical="center"/>
    </xf>
    <xf numFmtId="0" fontId="11" fillId="8" borderId="0" xfId="0" applyFont="1" applyFill="1" applyAlignment="1">
      <alignment vertical="center"/>
    </xf>
    <xf numFmtId="0" fontId="47" fillId="8" borderId="0" xfId="0" applyFont="1" applyFill="1" applyAlignment="1">
      <alignment vertical="center"/>
    </xf>
    <xf numFmtId="0" fontId="9" fillId="8" borderId="0" xfId="0" applyFont="1" applyFill="1"/>
    <xf numFmtId="0" fontId="29" fillId="8" borderId="10" xfId="0" applyFont="1" applyFill="1" applyBorder="1" applyAlignment="1">
      <alignment vertical="center"/>
    </xf>
    <xf numFmtId="0" fontId="0" fillId="8" borderId="0" xfId="0" applyFill="1" applyAlignment="1">
      <alignment wrapText="1"/>
    </xf>
    <xf numFmtId="0" fontId="22" fillId="8" borderId="0" xfId="0" applyFont="1" applyFill="1" applyAlignment="1">
      <alignment wrapText="1"/>
    </xf>
    <xf numFmtId="0" fontId="18" fillId="8" borderId="0" xfId="0" applyFont="1" applyFill="1"/>
    <xf numFmtId="0" fontId="35" fillId="8" borderId="10" xfId="4" applyFont="1" applyFill="1" applyBorder="1" applyAlignment="1">
      <alignment horizontal="left" wrapText="1"/>
    </xf>
    <xf numFmtId="0" fontId="35" fillId="8" borderId="0" xfId="4" applyFont="1" applyFill="1" applyBorder="1" applyAlignment="1">
      <alignment horizontal="left" wrapText="1"/>
    </xf>
    <xf numFmtId="0" fontId="14" fillId="8" borderId="0" xfId="0" applyFont="1" applyFill="1"/>
    <xf numFmtId="0" fontId="28" fillId="8" borderId="10" xfId="0" applyFont="1" applyFill="1" applyBorder="1" applyAlignment="1">
      <alignment wrapText="1"/>
    </xf>
    <xf numFmtId="0" fontId="1" fillId="8" borderId="0" xfId="0" applyFont="1" applyFill="1"/>
    <xf numFmtId="0" fontId="30" fillId="8" borderId="0" xfId="0" applyFont="1" applyFill="1" applyAlignment="1">
      <alignment vertical="center"/>
    </xf>
    <xf numFmtId="0" fontId="44" fillId="8" borderId="0" xfId="0" applyFont="1" applyFill="1" applyAlignment="1">
      <alignment horizontal="left" vertical="center" indent="2"/>
    </xf>
    <xf numFmtId="0" fontId="8" fillId="8" borderId="0" xfId="0" applyFont="1" applyFill="1" applyAlignment="1">
      <alignment wrapText="1"/>
    </xf>
    <xf numFmtId="0" fontId="8" fillId="8" borderId="0" xfId="0" applyFont="1" applyFill="1"/>
    <xf numFmtId="0" fontId="5" fillId="8" borderId="0" xfId="0" applyFont="1" applyFill="1" applyAlignment="1">
      <alignment wrapText="1"/>
    </xf>
    <xf numFmtId="0" fontId="5" fillId="8" borderId="0" xfId="0" applyFont="1" applyFill="1"/>
    <xf numFmtId="0" fontId="1" fillId="8" borderId="0" xfId="0" applyFont="1" applyFill="1" applyAlignment="1">
      <alignment wrapText="1"/>
    </xf>
    <xf numFmtId="0" fontId="5" fillId="8" borderId="0" xfId="0" applyFont="1" applyFill="1" applyProtection="1">
      <protection locked="0"/>
    </xf>
    <xf numFmtId="0" fontId="42" fillId="8" borderId="0" xfId="0" applyFont="1" applyFill="1" applyProtection="1">
      <protection locked="0"/>
    </xf>
    <xf numFmtId="0" fontId="0" fillId="8" borderId="0" xfId="0" applyFill="1" applyAlignment="1" applyProtection="1">
      <alignment vertical="center"/>
      <protection locked="0"/>
    </xf>
    <xf numFmtId="0" fontId="14" fillId="8" borderId="0" xfId="0" applyFont="1" applyFill="1" applyAlignment="1" applyProtection="1">
      <alignment wrapText="1"/>
      <protection locked="0"/>
    </xf>
    <xf numFmtId="0" fontId="14" fillId="8" borderId="0" xfId="0" applyFont="1" applyFill="1" applyProtection="1">
      <protection locked="0"/>
    </xf>
    <xf numFmtId="0" fontId="0" fillId="8" borderId="0" xfId="0" applyFill="1" applyAlignment="1" applyProtection="1">
      <alignment horizontal="left"/>
      <protection locked="0"/>
    </xf>
    <xf numFmtId="0" fontId="18" fillId="8" borderId="0" xfId="0" applyFont="1" applyFill="1" applyProtection="1">
      <protection locked="0"/>
    </xf>
    <xf numFmtId="0" fontId="12" fillId="8" borderId="0" xfId="0" applyFont="1" applyFill="1" applyProtection="1">
      <protection locked="0"/>
    </xf>
    <xf numFmtId="0" fontId="18" fillId="8" borderId="0" xfId="0" applyFont="1" applyFill="1" applyAlignment="1">
      <alignment horizontal="left" vertical="center" wrapText="1"/>
    </xf>
    <xf numFmtId="0" fontId="16" fillId="8" borderId="0" xfId="0" applyFont="1" applyFill="1" applyAlignment="1">
      <alignment horizontal="left" vertical="center" wrapText="1"/>
    </xf>
    <xf numFmtId="0" fontId="27" fillId="8" borderId="0" xfId="0" applyFont="1" applyFill="1" applyAlignment="1">
      <alignment vertical="top" wrapText="1"/>
    </xf>
    <xf numFmtId="0" fontId="25" fillId="8" borderId="10" xfId="0" applyFont="1" applyFill="1" applyBorder="1" applyAlignment="1">
      <alignment vertical="center" wrapText="1"/>
    </xf>
    <xf numFmtId="0" fontId="20" fillId="8" borderId="0" xfId="0" applyFont="1" applyFill="1" applyAlignment="1">
      <alignment horizontal="left" vertical="top" wrapText="1"/>
    </xf>
    <xf numFmtId="0" fontId="41" fillId="8" borderId="0" xfId="0" applyFont="1" applyFill="1"/>
    <xf numFmtId="0" fontId="11" fillId="8" borderId="0" xfId="0" applyFont="1" applyFill="1" applyAlignment="1">
      <alignment horizontal="left" vertical="center"/>
    </xf>
    <xf numFmtId="0" fontId="15" fillId="8" borderId="0" xfId="0" applyFont="1" applyFill="1" applyAlignment="1">
      <alignment wrapText="1"/>
    </xf>
    <xf numFmtId="0" fontId="36" fillId="8" borderId="10" xfId="0" applyFont="1" applyFill="1" applyBorder="1" applyAlignment="1">
      <alignment vertical="center"/>
    </xf>
    <xf numFmtId="0" fontId="24" fillId="8" borderId="0" xfId="0" applyFont="1" applyFill="1" applyAlignment="1">
      <alignment vertical="center"/>
    </xf>
    <xf numFmtId="0" fontId="33" fillId="10" borderId="2" xfId="0" applyFont="1" applyFill="1" applyBorder="1" applyAlignment="1">
      <alignment vertical="center" wrapText="1"/>
    </xf>
    <xf numFmtId="0" fontId="43" fillId="11" borderId="2" xfId="0" applyFont="1" applyFill="1" applyBorder="1" applyAlignment="1" applyProtection="1">
      <alignment horizontal="left" vertical="center" wrapText="1"/>
      <protection locked="0"/>
    </xf>
    <xf numFmtId="0" fontId="13" fillId="0" borderId="2" xfId="4" applyBorder="1" applyAlignment="1" applyProtection="1">
      <alignment horizontal="left" vertical="center" wrapText="1"/>
    </xf>
    <xf numFmtId="0" fontId="32" fillId="8" borderId="16" xfId="0" applyFont="1" applyFill="1" applyBorder="1" applyAlignment="1">
      <alignment horizontal="left" vertical="center" wrapText="1"/>
    </xf>
    <xf numFmtId="167" fontId="22" fillId="11" borderId="2" xfId="1" applyNumberFormat="1" applyFont="1" applyFill="1" applyBorder="1" applyAlignment="1" applyProtection="1">
      <protection locked="0"/>
    </xf>
    <xf numFmtId="0" fontId="49" fillId="8" borderId="0" xfId="0" applyFont="1" applyFill="1"/>
    <xf numFmtId="0" fontId="38" fillId="8" borderId="0" xfId="0" applyFont="1" applyFill="1"/>
    <xf numFmtId="0" fontId="32" fillId="11" borderId="24" xfId="0" applyFont="1" applyFill="1" applyBorder="1" applyAlignment="1" applyProtection="1">
      <alignment vertical="center" wrapText="1"/>
      <protection locked="0"/>
    </xf>
    <xf numFmtId="0" fontId="55" fillId="8" borderId="0" xfId="0" applyFont="1" applyFill="1"/>
    <xf numFmtId="0" fontId="32" fillId="2" borderId="13" xfId="0" applyFont="1" applyFill="1" applyBorder="1" applyAlignment="1">
      <alignment horizontal="left" vertical="center" wrapText="1"/>
    </xf>
    <xf numFmtId="0" fontId="18" fillId="11" borderId="2" xfId="0" applyFont="1" applyFill="1" applyBorder="1" applyAlignment="1" applyProtection="1">
      <alignment horizontal="right" vertical="center" wrapText="1"/>
      <protection locked="0"/>
    </xf>
    <xf numFmtId="0" fontId="0" fillId="8" borderId="0" xfId="0" applyFill="1" applyAlignment="1">
      <alignment vertical="center" wrapText="1"/>
    </xf>
    <xf numFmtId="0" fontId="18" fillId="11" borderId="1" xfId="0" applyFont="1" applyFill="1" applyBorder="1" applyAlignment="1" applyProtection="1">
      <alignment horizontal="left" vertical="center" wrapText="1"/>
      <protection locked="0"/>
    </xf>
    <xf numFmtId="0" fontId="18" fillId="11" borderId="2" xfId="0" applyFont="1" applyFill="1" applyBorder="1" applyAlignment="1" applyProtection="1">
      <alignment vertical="center" wrapText="1"/>
      <protection locked="0"/>
    </xf>
    <xf numFmtId="0" fontId="18" fillId="11" borderId="1" xfId="0" applyFont="1" applyFill="1" applyBorder="1" applyAlignment="1" applyProtection="1">
      <alignment vertical="center" wrapText="1"/>
      <protection locked="0"/>
    </xf>
    <xf numFmtId="0" fontId="18" fillId="11" borderId="35" xfId="0" applyFont="1" applyFill="1" applyBorder="1" applyAlignment="1" applyProtection="1">
      <alignment vertical="center" wrapText="1"/>
      <protection locked="0"/>
    </xf>
    <xf numFmtId="0" fontId="18" fillId="11" borderId="3" xfId="0" applyFont="1" applyFill="1" applyBorder="1" applyAlignment="1" applyProtection="1">
      <alignment vertical="center" wrapText="1"/>
      <protection locked="0"/>
    </xf>
    <xf numFmtId="0" fontId="18" fillId="11" borderId="37" xfId="0" applyFont="1" applyFill="1" applyBorder="1" applyAlignment="1" applyProtection="1">
      <alignment vertical="center" wrapText="1"/>
      <protection locked="0"/>
    </xf>
    <xf numFmtId="0" fontId="18" fillId="11" borderId="31" xfId="0" applyFont="1" applyFill="1" applyBorder="1" applyAlignment="1" applyProtection="1">
      <alignment vertical="center" wrapText="1"/>
      <protection locked="0"/>
    </xf>
    <xf numFmtId="0" fontId="21" fillId="2" borderId="13" xfId="0" applyFont="1" applyFill="1" applyBorder="1" applyAlignment="1">
      <alignment vertical="center" wrapText="1"/>
    </xf>
    <xf numFmtId="0" fontId="7" fillId="2" borderId="14" xfId="0" applyFont="1" applyFill="1" applyBorder="1" applyAlignment="1">
      <alignment vertical="center" wrapText="1"/>
    </xf>
    <xf numFmtId="0" fontId="31" fillId="2" borderId="49" xfId="0" applyFont="1" applyFill="1" applyBorder="1" applyAlignment="1">
      <alignment vertical="center" wrapText="1"/>
    </xf>
    <xf numFmtId="0" fontId="18" fillId="11" borderId="3" xfId="0" applyFont="1" applyFill="1" applyBorder="1" applyAlignment="1" applyProtection="1">
      <alignment horizontal="left" vertical="center" wrapText="1"/>
      <protection locked="0"/>
    </xf>
    <xf numFmtId="0" fontId="18" fillId="8" borderId="24" xfId="0" applyFont="1" applyFill="1" applyBorder="1" applyAlignment="1" applyProtection="1">
      <alignment horizontal="left" vertical="center" wrapText="1"/>
      <protection hidden="1"/>
    </xf>
    <xf numFmtId="0" fontId="18" fillId="11" borderId="15" xfId="0" applyFont="1" applyFill="1" applyBorder="1" applyAlignment="1" applyProtection="1">
      <alignment horizontal="left" vertical="center" wrapText="1"/>
      <protection locked="0"/>
    </xf>
    <xf numFmtId="0" fontId="18" fillId="8" borderId="25" xfId="0" applyFont="1" applyFill="1" applyBorder="1" applyAlignment="1" applyProtection="1">
      <alignment horizontal="left" vertical="center" wrapText="1"/>
      <protection hidden="1"/>
    </xf>
    <xf numFmtId="0" fontId="22" fillId="11" borderId="24" xfId="0" applyFont="1" applyFill="1" applyBorder="1" applyAlignment="1" applyProtection="1">
      <alignment horizontal="left" vertical="center" wrapText="1"/>
      <protection locked="0"/>
    </xf>
    <xf numFmtId="0" fontId="22" fillId="11" borderId="25" xfId="0" applyFont="1" applyFill="1" applyBorder="1" applyAlignment="1" applyProtection="1">
      <alignment horizontal="left" vertical="center" wrapText="1"/>
      <protection locked="0"/>
    </xf>
    <xf numFmtId="167" fontId="18" fillId="11" borderId="2" xfId="1" applyNumberFormat="1" applyFont="1" applyFill="1" applyBorder="1" applyAlignment="1" applyProtection="1">
      <alignment horizontal="right" vertical="center"/>
      <protection locked="0"/>
    </xf>
    <xf numFmtId="0" fontId="10" fillId="8" borderId="50" xfId="0" applyFont="1" applyFill="1" applyBorder="1" applyAlignment="1">
      <alignment vertical="center" wrapText="1"/>
    </xf>
    <xf numFmtId="0" fontId="17" fillId="8" borderId="51" xfId="0" applyFont="1" applyFill="1" applyBorder="1" applyAlignment="1">
      <alignment vertical="center" wrapText="1"/>
    </xf>
    <xf numFmtId="166" fontId="38" fillId="8" borderId="51" xfId="0" quotePrefix="1" applyNumberFormat="1" applyFont="1" applyFill="1" applyBorder="1" applyAlignment="1">
      <alignment horizontal="left" vertical="center" wrapText="1"/>
    </xf>
    <xf numFmtId="0" fontId="37" fillId="8" borderId="51" xfId="0" applyFont="1" applyFill="1" applyBorder="1" applyAlignment="1">
      <alignment vertical="center" wrapText="1"/>
    </xf>
    <xf numFmtId="0" fontId="22" fillId="8" borderId="51" xfId="0" applyFont="1" applyFill="1" applyBorder="1" applyAlignment="1">
      <alignment vertical="top" wrapText="1"/>
    </xf>
    <xf numFmtId="0" fontId="13" fillId="0" borderId="51" xfId="4" applyBorder="1" applyAlignment="1">
      <alignment vertical="top"/>
    </xf>
    <xf numFmtId="0" fontId="22" fillId="8" borderId="51" xfId="0" applyFont="1" applyFill="1" applyBorder="1" applyAlignment="1">
      <alignment wrapText="1"/>
    </xf>
    <xf numFmtId="0" fontId="0" fillId="8" borderId="51" xfId="0" applyFill="1" applyBorder="1" applyAlignment="1">
      <alignment wrapText="1"/>
    </xf>
    <xf numFmtId="0" fontId="18" fillId="8" borderId="51" xfId="0" applyFont="1" applyFill="1" applyBorder="1" applyAlignment="1">
      <alignment vertical="top" wrapText="1"/>
    </xf>
    <xf numFmtId="0" fontId="13" fillId="8" borderId="52" xfId="4" applyFill="1" applyBorder="1" applyAlignment="1">
      <alignment vertical="top"/>
    </xf>
    <xf numFmtId="0" fontId="13" fillId="8" borderId="51" xfId="4" applyFill="1" applyBorder="1" applyAlignment="1">
      <alignment wrapText="1"/>
    </xf>
    <xf numFmtId="0" fontId="37" fillId="8" borderId="51" xfId="0" applyFont="1" applyFill="1" applyBorder="1" applyAlignment="1">
      <alignment wrapText="1"/>
    </xf>
    <xf numFmtId="0" fontId="18" fillId="8" borderId="38" xfId="0" applyFont="1" applyFill="1" applyBorder="1" applyAlignment="1">
      <alignment horizontal="center" vertical="center"/>
    </xf>
    <xf numFmtId="0" fontId="35" fillId="8" borderId="0" xfId="4" applyFont="1" applyFill="1" applyAlignment="1" applyProtection="1">
      <alignment horizontal="left" vertical="top"/>
    </xf>
    <xf numFmtId="0" fontId="35" fillId="8" borderId="0" xfId="4" applyFont="1" applyFill="1" applyAlignment="1" applyProtection="1">
      <alignment horizontal="left" vertical="top" wrapText="1"/>
    </xf>
    <xf numFmtId="0" fontId="32" fillId="11" borderId="2" xfId="0" applyFont="1" applyFill="1" applyBorder="1" applyAlignment="1" applyProtection="1">
      <alignment vertical="center" wrapText="1"/>
      <protection locked="0"/>
    </xf>
    <xf numFmtId="0" fontId="32" fillId="13" borderId="2" xfId="0" applyFont="1" applyFill="1" applyBorder="1" applyAlignment="1" applyProtection="1">
      <alignment vertical="center" wrapText="1"/>
      <protection locked="0"/>
    </xf>
    <xf numFmtId="0" fontId="15" fillId="8" borderId="0" xfId="0" applyFont="1" applyFill="1"/>
    <xf numFmtId="0" fontId="56" fillId="8" borderId="0" xfId="0" applyFont="1" applyFill="1" applyAlignment="1">
      <alignment horizontal="left" vertical="center" indent="2"/>
    </xf>
    <xf numFmtId="0" fontId="22" fillId="0" borderId="2" xfId="0" applyFont="1" applyBorder="1"/>
    <xf numFmtId="0" fontId="28" fillId="8" borderId="0" xfId="0" applyFont="1" applyFill="1" applyAlignment="1">
      <alignment wrapText="1"/>
    </xf>
    <xf numFmtId="9" fontId="28" fillId="8" borderId="0" xfId="8" applyFont="1" applyFill="1" applyBorder="1" applyAlignment="1">
      <alignment wrapText="1"/>
    </xf>
    <xf numFmtId="0" fontId="38" fillId="8" borderId="1" xfId="0" applyFont="1" applyFill="1" applyBorder="1"/>
    <xf numFmtId="14" fontId="38" fillId="8" borderId="30" xfId="0" applyNumberFormat="1" applyFont="1" applyFill="1" applyBorder="1"/>
    <xf numFmtId="0" fontId="8" fillId="8" borderId="0" xfId="0" quotePrefix="1" applyFont="1" applyFill="1"/>
    <xf numFmtId="0" fontId="38" fillId="8" borderId="0" xfId="0" applyFont="1" applyFill="1" applyAlignment="1">
      <alignment vertical="center"/>
    </xf>
    <xf numFmtId="0" fontId="7" fillId="2" borderId="13" xfId="0" applyFont="1" applyFill="1" applyBorder="1" applyAlignment="1">
      <alignment vertical="center" wrapText="1"/>
    </xf>
    <xf numFmtId="0" fontId="51" fillId="2" borderId="13" xfId="0" applyFont="1" applyFill="1" applyBorder="1" applyAlignment="1">
      <alignment vertical="center" wrapText="1"/>
    </xf>
    <xf numFmtId="0" fontId="7" fillId="2" borderId="2"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22" fillId="2" borderId="2" xfId="0" applyFont="1" applyFill="1" applyBorder="1"/>
    <xf numFmtId="168" fontId="22" fillId="8" borderId="2" xfId="0" applyNumberFormat="1" applyFont="1" applyFill="1" applyBorder="1" applyProtection="1">
      <protection locked="0"/>
    </xf>
    <xf numFmtId="168" fontId="22" fillId="11" borderId="2" xfId="0" applyNumberFormat="1" applyFont="1" applyFill="1" applyBorder="1" applyProtection="1">
      <protection locked="0"/>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22" fillId="8" borderId="0" xfId="0" applyFont="1" applyFill="1" applyAlignment="1">
      <alignment horizontal="left" vertical="center"/>
    </xf>
    <xf numFmtId="0" fontId="33" fillId="10" borderId="39" xfId="0" applyFont="1" applyFill="1" applyBorder="1" applyAlignment="1">
      <alignment vertical="center"/>
    </xf>
    <xf numFmtId="0" fontId="33" fillId="10" borderId="18" xfId="0" applyFont="1" applyFill="1" applyBorder="1" applyAlignment="1">
      <alignment vertical="center" wrapText="1"/>
    </xf>
    <xf numFmtId="0" fontId="33" fillId="10" borderId="23" xfId="0" applyFont="1" applyFill="1" applyBorder="1" applyAlignment="1">
      <alignment vertical="center" wrapText="1"/>
    </xf>
    <xf numFmtId="0" fontId="29" fillId="8" borderId="0" xfId="0" applyFont="1" applyFill="1" applyAlignment="1">
      <alignment vertical="center"/>
    </xf>
    <xf numFmtId="0" fontId="18" fillId="8" borderId="0" xfId="0" applyFont="1" applyFill="1" applyAlignment="1">
      <alignment horizontal="left"/>
    </xf>
    <xf numFmtId="0" fontId="18" fillId="8" borderId="0" xfId="0" applyFont="1" applyFill="1" applyAlignment="1">
      <alignment wrapText="1"/>
    </xf>
    <xf numFmtId="0" fontId="18" fillId="8" borderId="0" xfId="0" applyFont="1" applyFill="1" applyAlignment="1">
      <alignment vertical="center"/>
    </xf>
    <xf numFmtId="167" fontId="18" fillId="2" borderId="2" xfId="1" applyNumberFormat="1" applyFont="1" applyFill="1" applyBorder="1" applyAlignment="1" applyProtection="1">
      <alignment horizontal="right" vertical="center"/>
      <protection hidden="1"/>
    </xf>
    <xf numFmtId="167" fontId="18" fillId="11" borderId="2" xfId="0" applyNumberFormat="1" applyFont="1" applyFill="1" applyBorder="1" applyAlignment="1" applyProtection="1">
      <alignment horizontal="right" vertical="center"/>
      <protection locked="0"/>
    </xf>
    <xf numFmtId="0" fontId="22" fillId="8" borderId="2" xfId="0" applyFont="1" applyFill="1" applyBorder="1" applyAlignment="1" applyProtection="1">
      <alignment wrapText="1"/>
      <protection hidden="1"/>
    </xf>
    <xf numFmtId="9" fontId="22" fillId="8" borderId="2" xfId="8" applyFont="1" applyFill="1" applyBorder="1" applyProtection="1">
      <protection hidden="1"/>
    </xf>
    <xf numFmtId="9" fontId="38" fillId="0" borderId="2" xfId="8" applyFont="1" applyBorder="1" applyProtection="1">
      <protection hidden="1"/>
    </xf>
    <xf numFmtId="168" fontId="22" fillId="0" borderId="2" xfId="0" applyNumberFormat="1" applyFont="1" applyBorder="1" applyProtection="1">
      <protection hidden="1"/>
    </xf>
    <xf numFmtId="0" fontId="8" fillId="8" borderId="0" xfId="0" applyFont="1" applyFill="1" applyProtection="1">
      <protection hidden="1"/>
    </xf>
    <xf numFmtId="0" fontId="0" fillId="8" borderId="0" xfId="0" applyFill="1" applyProtection="1">
      <protection hidden="1"/>
    </xf>
    <xf numFmtId="0" fontId="22" fillId="8" borderId="38" xfId="0" applyFont="1" applyFill="1" applyBorder="1" applyAlignment="1">
      <alignment vertical="center" wrapText="1"/>
    </xf>
    <xf numFmtId="9" fontId="38" fillId="8" borderId="9" xfId="0" applyNumberFormat="1" applyFont="1" applyFill="1" applyBorder="1"/>
    <xf numFmtId="0" fontId="18" fillId="8" borderId="0" xfId="0" applyFont="1" applyFill="1" applyAlignment="1">
      <alignment vertical="center" wrapText="1"/>
    </xf>
    <xf numFmtId="0" fontId="18" fillId="8" borderId="38" xfId="0" applyFont="1" applyFill="1" applyBorder="1" applyAlignment="1">
      <alignment horizontal="left" vertical="center"/>
    </xf>
    <xf numFmtId="0" fontId="32" fillId="8" borderId="10" xfId="0" applyFont="1" applyFill="1" applyBorder="1" applyAlignment="1">
      <alignment horizontal="left" vertical="center" wrapText="1"/>
    </xf>
    <xf numFmtId="14" fontId="22" fillId="8" borderId="0" xfId="0" applyNumberFormat="1" applyFont="1" applyFill="1"/>
    <xf numFmtId="0" fontId="1" fillId="0" borderId="0" xfId="0" applyFont="1"/>
    <xf numFmtId="0" fontId="38" fillId="8" borderId="0" xfId="0" applyFont="1" applyFill="1" applyAlignment="1" applyProtection="1">
      <alignment vertical="center" wrapText="1"/>
      <protection hidden="1"/>
    </xf>
    <xf numFmtId="0" fontId="38" fillId="8" borderId="0" xfId="0" applyFont="1" applyFill="1" applyAlignment="1" applyProtection="1">
      <alignment wrapText="1"/>
      <protection hidden="1"/>
    </xf>
    <xf numFmtId="0" fontId="36" fillId="8" borderId="0" xfId="0" applyFont="1" applyFill="1" applyAlignment="1" applyProtection="1">
      <alignment vertical="center" wrapText="1"/>
      <protection hidden="1"/>
    </xf>
    <xf numFmtId="168" fontId="22" fillId="11" borderId="24" xfId="0" applyNumberFormat="1" applyFont="1" applyFill="1" applyBorder="1" applyAlignment="1" applyProtection="1">
      <alignment horizontal="left" vertical="center" wrapText="1"/>
      <protection locked="0"/>
    </xf>
    <xf numFmtId="3" fontId="18" fillId="11" borderId="2" xfId="0" applyNumberFormat="1" applyFont="1" applyFill="1" applyBorder="1" applyAlignment="1" applyProtection="1">
      <alignment horizontal="right" vertical="center" wrapText="1"/>
      <protection locked="0"/>
    </xf>
    <xf numFmtId="3" fontId="19" fillId="8" borderId="2" xfId="0" applyNumberFormat="1" applyFont="1" applyFill="1" applyBorder="1" applyAlignment="1" applyProtection="1">
      <alignment horizontal="right" vertical="center" wrapText="1"/>
      <protection hidden="1"/>
    </xf>
    <xf numFmtId="16" fontId="0" fillId="0" borderId="0" xfId="0" applyNumberFormat="1"/>
    <xf numFmtId="0" fontId="23" fillId="8" borderId="0" xfId="0" applyFont="1" applyFill="1" applyProtection="1">
      <protection hidden="1"/>
    </xf>
    <xf numFmtId="0" fontId="35" fillId="0" borderId="2" xfId="4" applyFont="1" applyBorder="1" applyAlignment="1" applyProtection="1">
      <alignment horizontal="center" vertical="center" wrapText="1"/>
    </xf>
    <xf numFmtId="0" fontId="10" fillId="8" borderId="0" xfId="0" applyFont="1" applyFill="1" applyAlignment="1">
      <alignment horizontal="left" vertical="center"/>
    </xf>
    <xf numFmtId="0" fontId="19" fillId="8" borderId="10" xfId="0" applyFont="1" applyFill="1" applyBorder="1" applyAlignment="1">
      <alignment vertical="center" wrapText="1"/>
    </xf>
    <xf numFmtId="0" fontId="19" fillId="8" borderId="0" xfId="0" applyFont="1" applyFill="1" applyAlignment="1">
      <alignment vertical="center" wrapText="1"/>
    </xf>
    <xf numFmtId="0" fontId="18" fillId="8" borderId="10" xfId="0" applyFont="1" applyFill="1" applyBorder="1" applyAlignment="1">
      <alignment horizontal="left" wrapText="1"/>
    </xf>
    <xf numFmtId="0" fontId="18" fillId="8" borderId="0" xfId="0" applyFont="1" applyFill="1" applyAlignment="1">
      <alignment horizontal="left" wrapText="1"/>
    </xf>
    <xf numFmtId="0" fontId="13" fillId="8" borderId="10" xfId="4" applyFill="1" applyBorder="1" applyAlignment="1">
      <alignment horizontal="left" wrapText="1"/>
    </xf>
    <xf numFmtId="0" fontId="13" fillId="8" borderId="0" xfId="4" applyFill="1" applyBorder="1" applyAlignment="1">
      <alignment horizontal="left" wrapText="1"/>
    </xf>
    <xf numFmtId="0" fontId="22" fillId="8" borderId="1" xfId="0" applyFont="1" applyFill="1" applyBorder="1" applyAlignment="1">
      <alignment horizontal="left" vertical="center" wrapText="1"/>
    </xf>
    <xf numFmtId="0" fontId="22" fillId="8" borderId="29" xfId="0" applyFont="1" applyFill="1" applyBorder="1" applyAlignment="1">
      <alignment horizontal="left" vertical="center" wrapText="1"/>
    </xf>
    <xf numFmtId="0" fontId="33" fillId="12" borderId="2" xfId="0" applyFont="1" applyFill="1" applyBorder="1" applyAlignment="1">
      <alignment horizontal="center" vertical="center"/>
    </xf>
    <xf numFmtId="0" fontId="49" fillId="8" borderId="11" xfId="0" applyFont="1" applyFill="1" applyBorder="1" applyAlignment="1">
      <alignment horizontal="left" vertical="center" wrapText="1"/>
    </xf>
    <xf numFmtId="0" fontId="49" fillId="8" borderId="8" xfId="0" applyFont="1" applyFill="1" applyBorder="1" applyAlignment="1">
      <alignment horizontal="left" vertical="center" wrapText="1"/>
    </xf>
    <xf numFmtId="0" fontId="49" fillId="8" borderId="42" xfId="0" applyFont="1" applyFill="1" applyBorder="1" applyAlignment="1">
      <alignment horizontal="left" vertical="center" wrapText="1"/>
    </xf>
    <xf numFmtId="0" fontId="18" fillId="13" borderId="35" xfId="0" applyFont="1" applyFill="1" applyBorder="1" applyAlignment="1" applyProtection="1">
      <alignment horizontal="left" vertical="top" wrapText="1"/>
      <protection locked="0"/>
    </xf>
    <xf numFmtId="0" fontId="18" fillId="13" borderId="44" xfId="0" applyFont="1" applyFill="1" applyBorder="1" applyAlignment="1" applyProtection="1">
      <alignment horizontal="left" vertical="top" wrapText="1"/>
      <protection locked="0"/>
    </xf>
    <xf numFmtId="0" fontId="18" fillId="13" borderId="43" xfId="0" applyFont="1" applyFill="1" applyBorder="1" applyAlignment="1" applyProtection="1">
      <alignment horizontal="left" vertical="top" wrapText="1"/>
      <protection locked="0"/>
    </xf>
    <xf numFmtId="0" fontId="18" fillId="13" borderId="11" xfId="0" applyFont="1" applyFill="1" applyBorder="1" applyAlignment="1" applyProtection="1">
      <alignment horizontal="left" vertical="top" wrapText="1"/>
      <protection locked="0"/>
    </xf>
    <xf numFmtId="0" fontId="18" fillId="13" borderId="8" xfId="0" applyFont="1" applyFill="1" applyBorder="1" applyAlignment="1" applyProtection="1">
      <alignment horizontal="left" vertical="top" wrapText="1"/>
      <protection locked="0"/>
    </xf>
    <xf numFmtId="0" fontId="18" fillId="13" borderId="42" xfId="0" applyFont="1" applyFill="1" applyBorder="1" applyAlignment="1" applyProtection="1">
      <alignment horizontal="left" vertical="top" wrapText="1"/>
      <protection locked="0"/>
    </xf>
    <xf numFmtId="0" fontId="27" fillId="8" borderId="0" xfId="0" applyFont="1" applyFill="1" applyAlignment="1">
      <alignment horizontal="left" vertical="top" wrapText="1"/>
    </xf>
    <xf numFmtId="0" fontId="58" fillId="8" borderId="0" xfId="0" applyFont="1" applyFill="1" applyAlignment="1">
      <alignment horizontal="left" vertical="top" wrapText="1"/>
    </xf>
    <xf numFmtId="0" fontId="27" fillId="8" borderId="0" xfId="0" applyFont="1" applyFill="1" applyAlignment="1">
      <alignment horizontal="left" vertical="center" wrapText="1"/>
    </xf>
    <xf numFmtId="0" fontId="58" fillId="8" borderId="0" xfId="0" applyFont="1" applyFill="1" applyAlignment="1">
      <alignment horizontal="left" vertical="center" wrapText="1"/>
    </xf>
    <xf numFmtId="0" fontId="22" fillId="11" borderId="4" xfId="0" applyFont="1" applyFill="1" applyBorder="1" applyAlignment="1" applyProtection="1">
      <alignment horizontal="left" vertical="top" wrapText="1"/>
      <protection locked="0"/>
    </xf>
    <xf numFmtId="0" fontId="22" fillId="11" borderId="20" xfId="0" applyFont="1" applyFill="1" applyBorder="1" applyAlignment="1" applyProtection="1">
      <alignment horizontal="left" vertical="top"/>
      <protection locked="0"/>
    </xf>
    <xf numFmtId="0" fontId="22" fillId="11" borderId="19" xfId="0" applyFont="1" applyFill="1" applyBorder="1" applyAlignment="1" applyProtection="1">
      <alignment horizontal="left" vertical="top"/>
      <protection locked="0"/>
    </xf>
    <xf numFmtId="0" fontId="22" fillId="11" borderId="10" xfId="0" applyFont="1" applyFill="1" applyBorder="1" applyAlignment="1" applyProtection="1">
      <alignment horizontal="left" vertical="top"/>
      <protection locked="0"/>
    </xf>
    <xf numFmtId="0" fontId="22" fillId="11" borderId="0" xfId="0" applyFont="1" applyFill="1" applyAlignment="1" applyProtection="1">
      <alignment horizontal="left" vertical="top"/>
      <protection locked="0"/>
    </xf>
    <xf numFmtId="0" fontId="22" fillId="11" borderId="21" xfId="0" applyFont="1" applyFill="1" applyBorder="1" applyAlignment="1" applyProtection="1">
      <alignment horizontal="left" vertical="top"/>
      <protection locked="0"/>
    </xf>
    <xf numFmtId="0" fontId="22" fillId="11" borderId="40" xfId="0" applyFont="1" applyFill="1" applyBorder="1" applyAlignment="1" applyProtection="1">
      <alignment horizontal="left" vertical="top"/>
      <protection locked="0"/>
    </xf>
    <xf numFmtId="0" fontId="22" fillId="11" borderId="12" xfId="0" applyFont="1" applyFill="1" applyBorder="1" applyAlignment="1" applyProtection="1">
      <alignment horizontal="left" vertical="top"/>
      <protection locked="0"/>
    </xf>
    <xf numFmtId="0" fontId="22" fillId="11" borderId="26" xfId="0" applyFont="1" applyFill="1" applyBorder="1" applyAlignment="1" applyProtection="1">
      <alignment horizontal="left" vertical="top"/>
      <protection locked="0"/>
    </xf>
    <xf numFmtId="0" fontId="49" fillId="8" borderId="0" xfId="0" applyFont="1" applyFill="1" applyAlignment="1">
      <alignment horizontal="left" wrapText="1"/>
    </xf>
    <xf numFmtId="0" fontId="55" fillId="8" borderId="0" xfId="0" applyFont="1" applyFill="1" applyAlignment="1">
      <alignment horizontal="left" wrapText="1"/>
    </xf>
    <xf numFmtId="0" fontId="49" fillId="8" borderId="0" xfId="0" applyFont="1" applyFill="1" applyAlignment="1">
      <alignment horizontal="left" vertical="top" wrapText="1"/>
    </xf>
    <xf numFmtId="0" fontId="22" fillId="11" borderId="1" xfId="0" applyFont="1" applyFill="1" applyBorder="1" applyAlignment="1" applyProtection="1">
      <alignment horizontal="left" vertical="top"/>
      <protection locked="0"/>
    </xf>
    <xf numFmtId="0" fontId="22" fillId="11" borderId="30" xfId="0" applyFont="1" applyFill="1" applyBorder="1" applyAlignment="1" applyProtection="1">
      <alignment horizontal="left" vertical="top"/>
      <protection locked="0"/>
    </xf>
    <xf numFmtId="0" fontId="32" fillId="2" borderId="1" xfId="0" applyFont="1" applyFill="1" applyBorder="1" applyAlignment="1">
      <alignment vertical="top" wrapText="1"/>
    </xf>
    <xf numFmtId="0" fontId="32" fillId="2" borderId="30" xfId="0" applyFont="1" applyFill="1" applyBorder="1" applyAlignment="1">
      <alignment vertical="top" wrapText="1"/>
    </xf>
    <xf numFmtId="0" fontId="32" fillId="2" borderId="2" xfId="0" applyFont="1" applyFill="1" applyBorder="1" applyAlignment="1">
      <alignment horizontal="left" vertical="top" wrapText="1"/>
    </xf>
    <xf numFmtId="0" fontId="33" fillId="10" borderId="2" xfId="0" applyFont="1" applyFill="1" applyBorder="1" applyAlignment="1">
      <alignment horizontal="left" vertical="center"/>
    </xf>
    <xf numFmtId="0" fontId="34" fillId="2" borderId="1" xfId="0" applyFont="1" applyFill="1" applyBorder="1" applyAlignment="1">
      <alignment horizontal="left" vertical="top" wrapText="1"/>
    </xf>
    <xf numFmtId="0" fontId="34" fillId="2" borderId="30" xfId="0" applyFont="1" applyFill="1" applyBorder="1" applyAlignment="1">
      <alignment horizontal="left" vertical="top" wrapText="1"/>
    </xf>
    <xf numFmtId="0" fontId="34" fillId="2" borderId="1" xfId="0" applyFont="1" applyFill="1" applyBorder="1" applyAlignment="1">
      <alignment vertical="top" wrapText="1"/>
    </xf>
    <xf numFmtId="0" fontId="34" fillId="2" borderId="30" xfId="0" applyFont="1" applyFill="1" applyBorder="1" applyAlignment="1">
      <alignment vertical="top" wrapText="1"/>
    </xf>
    <xf numFmtId="0" fontId="22" fillId="11" borderId="1" xfId="0" applyFont="1" applyFill="1" applyBorder="1" applyAlignment="1" applyProtection="1">
      <alignment horizontal="left" vertical="top" wrapText="1"/>
      <protection locked="0"/>
    </xf>
    <xf numFmtId="0" fontId="34" fillId="2" borderId="29" xfId="0" applyFont="1" applyFill="1" applyBorder="1" applyAlignment="1">
      <alignment horizontal="left" vertical="top" wrapText="1"/>
    </xf>
    <xf numFmtId="0" fontId="1" fillId="8" borderId="0" xfId="0" applyFont="1" applyFill="1" applyProtection="1">
      <protection hidden="1"/>
    </xf>
    <xf numFmtId="0" fontId="18" fillId="8" borderId="8" xfId="0" applyFont="1" applyFill="1" applyBorder="1" applyAlignment="1">
      <alignment horizontal="left" vertical="center"/>
    </xf>
    <xf numFmtId="0" fontId="36" fillId="8" borderId="0" xfId="0" applyFont="1" applyFill="1" applyAlignment="1">
      <alignment horizontal="left" wrapText="1"/>
    </xf>
    <xf numFmtId="0" fontId="30" fillId="8" borderId="0" xfId="0" applyFont="1" applyFill="1" applyAlignment="1">
      <alignment horizontal="left" vertical="top" wrapText="1"/>
    </xf>
    <xf numFmtId="0" fontId="26" fillId="11" borderId="4" xfId="0" applyFont="1" applyFill="1" applyBorder="1" applyAlignment="1" applyProtection="1">
      <alignment horizontal="left" vertical="top" wrapText="1"/>
      <protection locked="0"/>
    </xf>
    <xf numFmtId="0" fontId="26" fillId="11" borderId="20" xfId="0" applyFont="1" applyFill="1" applyBorder="1" applyAlignment="1" applyProtection="1">
      <alignment horizontal="left" vertical="top" wrapText="1"/>
      <protection locked="0"/>
    </xf>
    <xf numFmtId="0" fontId="26" fillId="11" borderId="19" xfId="0" applyFont="1" applyFill="1" applyBorder="1" applyAlignment="1" applyProtection="1">
      <alignment horizontal="left" vertical="top" wrapText="1"/>
      <protection locked="0"/>
    </xf>
    <xf numFmtId="0" fontId="26" fillId="11" borderId="10" xfId="0" applyFont="1" applyFill="1" applyBorder="1" applyAlignment="1" applyProtection="1">
      <alignment horizontal="left" vertical="top" wrapText="1"/>
      <protection locked="0"/>
    </xf>
    <xf numFmtId="0" fontId="26" fillId="11" borderId="0" xfId="0" applyFont="1" applyFill="1" applyAlignment="1" applyProtection="1">
      <alignment horizontal="left" vertical="top" wrapText="1"/>
      <protection locked="0"/>
    </xf>
    <xf numFmtId="0" fontId="26" fillId="11" borderId="21" xfId="0" applyFont="1" applyFill="1" applyBorder="1" applyAlignment="1" applyProtection="1">
      <alignment horizontal="left" vertical="top" wrapText="1"/>
      <protection locked="0"/>
    </xf>
    <xf numFmtId="0" fontId="26" fillId="11" borderId="40" xfId="0" applyFont="1" applyFill="1" applyBorder="1" applyAlignment="1" applyProtection="1">
      <alignment horizontal="left" vertical="top" wrapText="1"/>
      <protection locked="0"/>
    </xf>
    <xf numFmtId="0" fontId="26" fillId="11" borderId="12" xfId="0" applyFont="1" applyFill="1" applyBorder="1" applyAlignment="1" applyProtection="1">
      <alignment horizontal="left" vertical="top" wrapText="1"/>
      <protection locked="0"/>
    </xf>
    <xf numFmtId="0" fontId="26" fillId="11" borderId="26" xfId="0" applyFont="1" applyFill="1" applyBorder="1" applyAlignment="1" applyProtection="1">
      <alignment horizontal="left" vertical="top" wrapText="1"/>
      <protection locked="0"/>
    </xf>
    <xf numFmtId="0" fontId="22" fillId="0" borderId="0" xfId="0" applyFont="1" applyAlignment="1">
      <alignment horizontal="left" wrapText="1"/>
    </xf>
    <xf numFmtId="0" fontId="49" fillId="8" borderId="0" xfId="0" applyFont="1" applyFill="1" applyAlignment="1">
      <alignment horizontal="left" vertical="center" wrapText="1"/>
    </xf>
    <xf numFmtId="0" fontId="0" fillId="8" borderId="0" xfId="0" applyFill="1" applyAlignment="1">
      <alignment horizontal="left" vertical="center" wrapText="1"/>
    </xf>
    <xf numFmtId="0" fontId="32" fillId="2" borderId="35" xfId="0" applyFont="1" applyFill="1" applyBorder="1" applyAlignment="1">
      <alignment horizontal="left" vertical="top" wrapText="1"/>
    </xf>
    <xf numFmtId="0" fontId="32" fillId="2" borderId="43" xfId="0" applyFont="1" applyFill="1" applyBorder="1" applyAlignment="1">
      <alignment horizontal="left" vertical="top" wrapText="1"/>
    </xf>
    <xf numFmtId="0" fontId="32" fillId="2" borderId="11" xfId="0" applyFont="1" applyFill="1" applyBorder="1" applyAlignment="1">
      <alignment horizontal="left" vertical="top" wrapText="1"/>
    </xf>
    <xf numFmtId="0" fontId="32" fillId="2" borderId="42" xfId="0" applyFont="1" applyFill="1" applyBorder="1" applyAlignment="1">
      <alignment horizontal="left" vertical="top" wrapText="1"/>
    </xf>
    <xf numFmtId="167" fontId="18" fillId="11" borderId="3" xfId="1" applyNumberFormat="1" applyFont="1" applyFill="1" applyBorder="1" applyAlignment="1" applyProtection="1">
      <alignment horizontal="right" vertical="center"/>
      <protection locked="0"/>
    </xf>
    <xf numFmtId="167" fontId="18" fillId="11" borderId="41" xfId="1" applyNumberFormat="1" applyFont="1" applyFill="1" applyBorder="1" applyAlignment="1" applyProtection="1">
      <alignment horizontal="right" vertical="center"/>
      <protection locked="0"/>
    </xf>
    <xf numFmtId="0" fontId="33" fillId="10" borderId="1" xfId="0" applyFont="1" applyFill="1" applyBorder="1" applyAlignment="1">
      <alignment horizontal="left" vertical="center"/>
    </xf>
    <xf numFmtId="0" fontId="33" fillId="10" borderId="30" xfId="0" applyFont="1" applyFill="1" applyBorder="1" applyAlignment="1">
      <alignment horizontal="left" vertical="center"/>
    </xf>
    <xf numFmtId="0" fontId="22" fillId="8" borderId="0" xfId="0" applyFont="1" applyFill="1" applyAlignment="1">
      <alignment horizontal="left" vertical="top" wrapText="1"/>
    </xf>
    <xf numFmtId="0" fontId="22" fillId="8" borderId="0" xfId="0" applyFont="1" applyFill="1" applyAlignment="1">
      <alignment horizontal="left" vertical="top"/>
    </xf>
    <xf numFmtId="0" fontId="47" fillId="8" borderId="0" xfId="0" applyFont="1" applyFill="1" applyAlignment="1">
      <alignment horizontal="left" vertical="center"/>
    </xf>
    <xf numFmtId="168" fontId="5" fillId="13" borderId="27" xfId="0" applyNumberFormat="1" applyFont="1" applyFill="1" applyBorder="1" applyAlignment="1" applyProtection="1">
      <alignment horizontal="left" vertical="center" wrapText="1"/>
      <protection locked="0"/>
    </xf>
    <xf numFmtId="168" fontId="5" fillId="13" borderId="36" xfId="0" applyNumberFormat="1" applyFont="1" applyFill="1" applyBorder="1" applyAlignment="1" applyProtection="1">
      <alignment horizontal="left" vertical="center" wrapText="1"/>
      <protection locked="0"/>
    </xf>
    <xf numFmtId="0" fontId="5" fillId="11" borderId="2" xfId="0" applyFont="1" applyFill="1" applyBorder="1" applyAlignment="1" applyProtection="1">
      <alignment horizontal="left" vertical="center" wrapText="1"/>
      <protection locked="0"/>
    </xf>
    <xf numFmtId="0" fontId="5" fillId="11" borderId="24" xfId="0" applyFont="1" applyFill="1" applyBorder="1" applyAlignment="1" applyProtection="1">
      <alignment horizontal="left" vertical="center" wrapText="1"/>
      <protection locked="0"/>
    </xf>
    <xf numFmtId="0" fontId="22" fillId="8" borderId="32" xfId="0" applyFont="1" applyFill="1" applyBorder="1" applyAlignment="1">
      <alignment horizontal="left" vertical="center" wrapText="1"/>
    </xf>
    <xf numFmtId="0" fontId="22" fillId="8" borderId="33" xfId="0" applyFont="1" applyFill="1" applyBorder="1" applyAlignment="1">
      <alignment horizontal="left" vertical="center" wrapText="1"/>
    </xf>
    <xf numFmtId="0" fontId="22" fillId="8" borderId="34" xfId="0" applyFont="1" applyFill="1" applyBorder="1" applyAlignment="1">
      <alignment horizontal="left" vertical="center" wrapText="1"/>
    </xf>
    <xf numFmtId="168" fontId="5" fillId="11" borderId="27" xfId="0" applyNumberFormat="1" applyFont="1" applyFill="1" applyBorder="1" applyAlignment="1" applyProtection="1">
      <alignment horizontal="left" vertical="center" wrapText="1"/>
      <protection locked="0"/>
    </xf>
    <xf numFmtId="168" fontId="5" fillId="11" borderId="36" xfId="0" applyNumberFormat="1" applyFont="1" applyFill="1" applyBorder="1" applyAlignment="1" applyProtection="1">
      <alignment horizontal="left" vertical="center" wrapText="1"/>
      <protection locked="0"/>
    </xf>
    <xf numFmtId="0" fontId="5" fillId="13" borderId="18" xfId="0" applyFont="1" applyFill="1" applyBorder="1" applyAlignment="1" applyProtection="1">
      <alignment horizontal="left" vertical="center" wrapText="1"/>
      <protection locked="0"/>
    </xf>
    <xf numFmtId="0" fontId="5" fillId="13" borderId="23" xfId="0" applyFont="1" applyFill="1" applyBorder="1" applyAlignment="1" applyProtection="1">
      <alignment horizontal="left" vertical="center" wrapText="1"/>
      <protection locked="0"/>
    </xf>
    <xf numFmtId="0" fontId="26" fillId="0" borderId="45" xfId="0" applyFont="1" applyBorder="1" applyAlignment="1">
      <alignment horizontal="left" vertical="center" wrapText="1"/>
    </xf>
    <xf numFmtId="0" fontId="26" fillId="0" borderId="44" xfId="0" applyFont="1" applyBorder="1" applyAlignment="1">
      <alignment horizontal="left" vertical="center" wrapText="1"/>
    </xf>
    <xf numFmtId="0" fontId="26" fillId="0" borderId="46" xfId="0" applyFont="1" applyBorder="1" applyAlignment="1">
      <alignment horizontal="left" vertical="center" wrapText="1"/>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21" xfId="0" applyFont="1" applyBorder="1" applyAlignment="1">
      <alignment horizontal="left" vertical="center" wrapText="1"/>
    </xf>
    <xf numFmtId="0" fontId="26" fillId="0" borderId="47" xfId="0" applyFont="1" applyBorder="1" applyAlignment="1">
      <alignment horizontal="left" vertical="center" wrapText="1"/>
    </xf>
    <xf numFmtId="0" fontId="26" fillId="0" borderId="8" xfId="0" applyFont="1" applyBorder="1" applyAlignment="1">
      <alignment horizontal="left" vertical="center" wrapText="1"/>
    </xf>
    <xf numFmtId="0" fontId="26" fillId="0" borderId="48" xfId="0" applyFont="1" applyBorder="1" applyAlignment="1">
      <alignment horizontal="left" vertical="center" wrapText="1"/>
    </xf>
    <xf numFmtId="0" fontId="46" fillId="10" borderId="32" xfId="0" applyFont="1" applyFill="1" applyBorder="1" applyAlignment="1">
      <alignment horizontal="left" vertical="center" wrapText="1"/>
    </xf>
    <xf numFmtId="0" fontId="46" fillId="10" borderId="33" xfId="0" applyFont="1" applyFill="1" applyBorder="1" applyAlignment="1">
      <alignment horizontal="left" vertical="center" wrapText="1"/>
    </xf>
    <xf numFmtId="0" fontId="46" fillId="10" borderId="34" xfId="0" applyFont="1" applyFill="1" applyBorder="1" applyAlignment="1">
      <alignment horizontal="left" vertical="center" wrapText="1"/>
    </xf>
    <xf numFmtId="0" fontId="34" fillId="11" borderId="28" xfId="0" applyFont="1" applyFill="1" applyBorder="1" applyAlignment="1" applyProtection="1">
      <alignment horizontal="left" vertical="top" wrapText="1"/>
      <protection locked="0"/>
    </xf>
    <xf numFmtId="0" fontId="34" fillId="11" borderId="29" xfId="0" applyFont="1" applyFill="1" applyBorder="1" applyAlignment="1" applyProtection="1">
      <alignment horizontal="left" vertical="top" wrapText="1"/>
      <protection locked="0"/>
    </xf>
    <xf numFmtId="0" fontId="34" fillId="11" borderId="22" xfId="0" applyFont="1" applyFill="1" applyBorder="1" applyAlignment="1" applyProtection="1">
      <alignment horizontal="left" vertical="top" wrapText="1"/>
      <protection locked="0"/>
    </xf>
    <xf numFmtId="0" fontId="18" fillId="8" borderId="4" xfId="0" applyFont="1" applyFill="1" applyBorder="1" applyAlignment="1">
      <alignment horizontal="left" vertical="top" wrapText="1"/>
    </xf>
    <xf numFmtId="0" fontId="18" fillId="8" borderId="19" xfId="0" applyFont="1" applyFill="1" applyBorder="1" applyAlignment="1">
      <alignment horizontal="left" vertical="top" wrapText="1"/>
    </xf>
    <xf numFmtId="0" fontId="18" fillId="8" borderId="47" xfId="0" applyFont="1" applyFill="1" applyBorder="1" applyAlignment="1">
      <alignment horizontal="left" vertical="top" wrapText="1"/>
    </xf>
    <xf numFmtId="0" fontId="18" fillId="8" borderId="48" xfId="0" applyFont="1" applyFill="1" applyBorder="1" applyAlignment="1">
      <alignment horizontal="left" vertical="top" wrapText="1"/>
    </xf>
  </cellXfs>
  <cellStyles count="9">
    <cellStyle name="Currency" xfId="1" builtinId="4"/>
    <cellStyle name="Currency 2" xfId="2" xr:uid="{00000000-0005-0000-0000-000001000000}"/>
    <cellStyle name="Currency 2 2" xfId="6" xr:uid="{00000000-0005-0000-0000-000001000000}"/>
    <cellStyle name="Currency 3" xfId="3" xr:uid="{00000000-0005-0000-0000-000002000000}"/>
    <cellStyle name="Currency 3 2" xfId="7" xr:uid="{00000000-0005-0000-0000-000002000000}"/>
    <cellStyle name="Currency 4" xfId="5" xr:uid="{00000000-0005-0000-0000-000033000000}"/>
    <cellStyle name="Hyperlink" xfId="4" builtinId="8"/>
    <cellStyle name="Normal" xfId="0" builtinId="0"/>
    <cellStyle name="Percent" xfId="8" builtinId="5"/>
  </cellStyles>
  <dxfs count="22">
    <dxf>
      <font>
        <color theme="0"/>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theme="0"/>
      </font>
      <fill>
        <patternFill patternType="solid">
          <fgColor theme="0"/>
          <bgColor rgb="FFFFFFFF"/>
        </patternFill>
      </fill>
      <border>
        <left style="thin">
          <color theme="0"/>
        </left>
        <right style="thin">
          <color theme="0"/>
        </right>
        <top style="thin">
          <color theme="0"/>
        </top>
        <bottom style="thin">
          <color theme="0"/>
        </bottom>
      </border>
    </dxf>
    <dxf>
      <fill>
        <patternFill>
          <bgColor rgb="FF92D050"/>
        </patternFill>
      </fill>
    </dxf>
    <dxf>
      <fill>
        <patternFill>
          <bgColor rgb="FF00B0F0"/>
        </patternFill>
      </fill>
    </dxf>
    <dxf>
      <fill>
        <patternFill>
          <bgColor rgb="FFFFFF00"/>
        </patternFill>
      </fill>
    </dxf>
    <dxf>
      <fill>
        <patternFill>
          <bgColor rgb="FFFF9933"/>
        </patternFill>
      </fill>
    </dxf>
    <dxf>
      <fill>
        <patternFill>
          <bgColor rgb="FFFF0000"/>
        </patternFill>
      </fill>
    </dxf>
    <dxf>
      <font>
        <color rgb="FF9C5700"/>
      </font>
      <fill>
        <patternFill>
          <bgColor rgb="FFFFEB9C"/>
        </patternFill>
      </fill>
    </dxf>
    <dxf>
      <font>
        <color rgb="FF9C5700"/>
      </font>
      <fill>
        <patternFill>
          <bgColor rgb="FFFFEB9C"/>
        </patternFill>
      </fill>
    </dxf>
    <dxf>
      <fill>
        <patternFill patternType="none">
          <bgColor auto="1"/>
        </patternFill>
      </fill>
      <border>
        <left/>
        <right style="thin">
          <color auto="1"/>
        </right>
        <top style="thin">
          <color auto="1"/>
        </top>
        <bottom style="thin">
          <color auto="1"/>
        </bottom>
        <vertical/>
        <horizontal/>
      </border>
    </dxf>
    <dxf>
      <font>
        <color rgb="FF9C0006"/>
      </font>
      <fill>
        <patternFill>
          <bgColor rgb="FFFFC7CE"/>
        </patternFill>
      </fill>
    </dxf>
    <dxf>
      <fill>
        <patternFill>
          <bgColor theme="4" tint="0.79998168889431442"/>
        </patternFill>
      </fill>
    </dxf>
    <dxf>
      <font>
        <color rgb="FF9C0006"/>
      </font>
      <fill>
        <patternFill>
          <bgColor rgb="FFFFC7CE"/>
        </patternFill>
      </fill>
    </dxf>
    <dxf>
      <fill>
        <patternFill patternType="none">
          <bgColor auto="1"/>
        </patternFill>
      </fill>
      <border>
        <left/>
        <right/>
        <top style="thin">
          <color auto="1"/>
        </top>
        <bottom style="thin">
          <color auto="1"/>
        </bottom>
        <vertical/>
        <horizontal/>
      </border>
    </dxf>
    <dxf>
      <fill>
        <patternFill>
          <bgColor theme="0" tint="-4.9989318521683403E-2"/>
        </patternFill>
      </fill>
    </dxf>
    <dxf>
      <font>
        <color theme="3"/>
      </font>
      <fill>
        <patternFill>
          <bgColor rgb="FFFFCCCC"/>
        </patternFill>
      </fill>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theme="0"/>
      </font>
      <fill>
        <patternFill patternType="solid">
          <fgColor indexed="64"/>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patternType="solid">
          <fgColor indexed="64"/>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s>
  <tableStyles count="0" defaultTableStyle="TableStyleMedium2" defaultPivotStyle="PivotStyleLight16"/>
  <colors>
    <mruColors>
      <color rgb="FF002060"/>
      <color rgb="FFFF9933"/>
      <color rgb="FF081E3F"/>
      <color rgb="FF990099"/>
      <color rgb="FFFFCCCC"/>
      <color rgb="FF993366"/>
      <color rgb="FF990033"/>
      <color rgb="FFCC0066"/>
      <color rgb="FFFF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226784</xdr:colOff>
      <xdr:row>19</xdr:row>
      <xdr:rowOff>91277</xdr:rowOff>
    </xdr:from>
    <xdr:to>
      <xdr:col>2</xdr:col>
      <xdr:colOff>1778563</xdr:colOff>
      <xdr:row>43</xdr:row>
      <xdr:rowOff>123824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6784" y="36252659"/>
          <a:ext cx="8965964" cy="4641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PMsupport@infrastructure.gov.au" TargetMode="External"/><Relationship Id="rId2" Type="http://schemas.openxmlformats.org/officeDocument/2006/relationships/hyperlink" Target="https://investment.infrastructure.gov.au/resources-funding-recipients/active-transport-fund-resources" TargetMode="External"/><Relationship Id="rId1" Type="http://schemas.openxmlformats.org/officeDocument/2006/relationships/hyperlink" Target="mailto:ATF-applications@infrastructure.gov.a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hyperlink" Target="https://support.google.com/maps/answer/18539?hl=en&amp;co=GENIE.Platform%3DDesktop&amp;oco=2"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printerSettings" Target="../printerSettings/printerSettings10.bin"/><Relationship Id="rId4" Type="http://schemas.openxmlformats.org/officeDocument/2006/relationships/hyperlink" Target="https://support.google.com/maps/answer/18539?hl=en&amp;co=GENIE.Platform%3DDesktop&amp;oco=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investment.infrastructure.gov.au/resources-funding-recipients/cost-estimation-guidance"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8.bin"/><Relationship Id="rId7" Type="http://schemas.openxmlformats.org/officeDocument/2006/relationships/drawing" Target="../drawings/drawing1.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78D1F5"/>
  </sheetPr>
  <dimension ref="A1:E17"/>
  <sheetViews>
    <sheetView tabSelected="1" zoomScaleNormal="100" workbookViewId="0"/>
  </sheetViews>
  <sheetFormatPr defaultColWidth="8.7265625" defaultRowHeight="14.5" x14ac:dyDescent="0.35"/>
  <cols>
    <col min="1" max="1" width="113" style="49" customWidth="1"/>
    <col min="2" max="16384" width="8.7265625" style="49"/>
  </cols>
  <sheetData>
    <row r="1" spans="1:5" ht="38.5" x14ac:dyDescent="0.35">
      <c r="A1" s="121" t="s">
        <v>0</v>
      </c>
    </row>
    <row r="2" spans="1:5" ht="28.5" x14ac:dyDescent="0.35">
      <c r="A2" s="122" t="s">
        <v>214</v>
      </c>
    </row>
    <row r="3" spans="1:5" ht="19" customHeight="1" x14ac:dyDescent="0.35">
      <c r="A3" s="123" t="s">
        <v>275</v>
      </c>
    </row>
    <row r="4" spans="1:5" ht="23.5" customHeight="1" x14ac:dyDescent="0.45">
      <c r="A4" s="132" t="s">
        <v>1</v>
      </c>
    </row>
    <row r="5" spans="1:5" ht="137.5" customHeight="1" x14ac:dyDescent="0.35">
      <c r="A5" s="125" t="s">
        <v>294</v>
      </c>
    </row>
    <row r="6" spans="1:5" s="50" customFormat="1" ht="18.5" x14ac:dyDescent="0.35">
      <c r="A6" s="124" t="s">
        <v>185</v>
      </c>
    </row>
    <row r="7" spans="1:5" s="50" customFormat="1" ht="31" x14ac:dyDescent="0.35">
      <c r="A7" s="125" t="s">
        <v>273</v>
      </c>
      <c r="C7" s="51"/>
    </row>
    <row r="8" spans="1:5" ht="27" customHeight="1" x14ac:dyDescent="0.35">
      <c r="A8" s="126" t="s">
        <v>274</v>
      </c>
    </row>
    <row r="9" spans="1:5" ht="18.5" x14ac:dyDescent="0.35">
      <c r="A9" s="124" t="s">
        <v>281</v>
      </c>
    </row>
    <row r="10" spans="1:5" s="50" customFormat="1" ht="62" x14ac:dyDescent="0.35">
      <c r="A10" s="127" t="s">
        <v>276</v>
      </c>
    </row>
    <row r="11" spans="1:5" s="50" customFormat="1" ht="15.5" x14ac:dyDescent="0.35">
      <c r="A11" s="131" t="s">
        <v>278</v>
      </c>
    </row>
    <row r="12" spans="1:5" x14ac:dyDescent="0.35">
      <c r="A12" s="128"/>
      <c r="E12" s="52"/>
    </row>
    <row r="13" spans="1:5" s="50" customFormat="1" ht="17.149999999999999" customHeight="1" x14ac:dyDescent="0.35">
      <c r="A13" s="124" t="s">
        <v>2</v>
      </c>
    </row>
    <row r="14" spans="1:5" s="50" customFormat="1" ht="17.5" customHeight="1" x14ac:dyDescent="0.35">
      <c r="A14" s="129" t="s">
        <v>295</v>
      </c>
    </row>
    <row r="15" spans="1:5" ht="22" customHeight="1" thickBot="1" x14ac:dyDescent="0.4">
      <c r="A15" s="130" t="s">
        <v>277</v>
      </c>
    </row>
    <row r="16" spans="1:5" x14ac:dyDescent="0.35">
      <c r="A16" s="59"/>
    </row>
    <row r="17" spans="1:1" x14ac:dyDescent="0.35">
      <c r="A17" s="89"/>
    </row>
  </sheetData>
  <sheetProtection algorithmName="SHA-512" hashValue="59l4Wo7gZikYIqGTjeSmEjFYk8tPV9FfgwzXi3jSPr8UHPBEAejfSXQhC9s9LmBBvNxQR/vQwAvdDuD3A6qUMg==" saltValue="EXvR2T9Ol7mZpWOlWjcibQ==" spinCount="100000" sheet="1" formatCells="0" formatColumns="0" formatRows="0" insertHyperlinks="0"/>
  <hyperlinks>
    <hyperlink ref="A15" r:id="rId1" xr:uid="{2DCBAF29-CF3A-472A-8F79-47A6A697D0EC}"/>
    <hyperlink ref="A8" r:id="rId2" xr:uid="{DE8CCFD8-1F41-467B-A78A-1E931B98FC97}"/>
    <hyperlink ref="A11" r:id="rId3" xr:uid="{906B6479-0B96-4543-94E8-60A0B5558888}"/>
  </hyperlinks>
  <pageMargins left="0.7" right="0.7" top="0.75" bottom="0.75" header="0.3" footer="0.3"/>
  <pageSetup paperSize="9" orientation="portrait" r:id="rId4"/>
  <headerFooter>
    <oddHeader>&amp;C&amp;"Aptos"&amp;14&amp;KFF0000 OFFICIAL&amp;1#_x000D_</oddHeader>
    <oddFooter>&amp;C_x000D_&amp;1#&amp;"Aptos"&amp;14&amp;KFF0000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6813-53C3-49E1-BAFA-A86CD2171165}">
  <sheetPr>
    <tabColor rgb="FF0070C0"/>
    <pageSetUpPr fitToPage="1"/>
  </sheetPr>
  <dimension ref="A1:G27"/>
  <sheetViews>
    <sheetView zoomScaleNormal="100" workbookViewId="0">
      <selection sqref="A1:B1"/>
    </sheetView>
  </sheetViews>
  <sheetFormatPr defaultColWidth="8.7265625" defaultRowHeight="14.5" x14ac:dyDescent="0.35"/>
  <cols>
    <col min="1" max="3" width="39.54296875" style="49" customWidth="1"/>
    <col min="4" max="4" width="10.54296875" style="49" customWidth="1"/>
    <col min="5" max="7" width="39.54296875" style="49" customWidth="1"/>
    <col min="8" max="16384" width="8.7265625" style="49"/>
  </cols>
  <sheetData>
    <row r="1" spans="1:7" ht="38.5" x14ac:dyDescent="0.35">
      <c r="A1" s="191" t="s">
        <v>40</v>
      </c>
      <c r="B1" s="191"/>
      <c r="C1" s="54"/>
    </row>
    <row r="2" spans="1:7" ht="15.65" customHeight="1" x14ac:dyDescent="0.35">
      <c r="A2" s="82"/>
      <c r="B2" s="82"/>
      <c r="C2" s="82"/>
    </row>
    <row r="3" spans="1:7" s="64" customFormat="1" ht="15.5" x14ac:dyDescent="0.35">
      <c r="A3" s="32" t="s">
        <v>30</v>
      </c>
      <c r="B3" s="33" t="s">
        <v>11</v>
      </c>
      <c r="C3" s="29"/>
      <c r="D3" s="50"/>
      <c r="E3" s="50"/>
      <c r="F3" s="50"/>
      <c r="G3" s="50"/>
    </row>
    <row r="4" spans="1:7" s="64" customFormat="1" ht="38.5" customHeight="1" x14ac:dyDescent="0.35">
      <c r="A4" s="28" t="s">
        <v>289</v>
      </c>
      <c r="B4" s="136" t="s">
        <v>4</v>
      </c>
      <c r="C4" s="29"/>
      <c r="D4" s="50"/>
      <c r="E4" s="50"/>
      <c r="F4" s="50"/>
      <c r="G4" s="50"/>
    </row>
    <row r="5" spans="1:7" ht="16" customHeight="1" thickBot="1" x14ac:dyDescent="0.4">
      <c r="A5" s="82"/>
      <c r="B5" s="83"/>
      <c r="C5" s="71"/>
    </row>
    <row r="6" spans="1:7" ht="19" thickBot="1" x14ac:dyDescent="0.4">
      <c r="A6" s="285" t="s">
        <v>231</v>
      </c>
      <c r="B6" s="286"/>
      <c r="C6" s="287"/>
      <c r="E6" s="285" t="s">
        <v>232</v>
      </c>
      <c r="F6" s="286"/>
      <c r="G6" s="287"/>
    </row>
    <row r="7" spans="1:7" ht="270.75" customHeight="1" x14ac:dyDescent="0.35">
      <c r="A7" s="269" t="s">
        <v>362</v>
      </c>
      <c r="B7" s="270"/>
      <c r="C7" s="271"/>
      <c r="D7" s="84"/>
      <c r="E7" s="288" t="s">
        <v>225</v>
      </c>
      <c r="F7" s="289"/>
      <c r="G7" s="290"/>
    </row>
    <row r="8" spans="1:7" ht="34.5" customHeight="1" x14ac:dyDescent="0.35">
      <c r="A8" s="155" t="s">
        <v>41</v>
      </c>
      <c r="B8" s="267"/>
      <c r="C8" s="268"/>
      <c r="E8" s="276" t="s">
        <v>227</v>
      </c>
      <c r="F8" s="277"/>
      <c r="G8" s="278"/>
    </row>
    <row r="9" spans="1:7" ht="34.5" customHeight="1" x14ac:dyDescent="0.35">
      <c r="A9" s="155" t="s">
        <v>226</v>
      </c>
      <c r="B9" s="267"/>
      <c r="C9" s="268"/>
      <c r="E9" s="279"/>
      <c r="F9" s="280"/>
      <c r="G9" s="281"/>
    </row>
    <row r="10" spans="1:7" ht="34.5" customHeight="1" x14ac:dyDescent="0.35">
      <c r="A10" s="155" t="s">
        <v>43</v>
      </c>
      <c r="B10" s="267"/>
      <c r="C10" s="268"/>
      <c r="E10" s="279"/>
      <c r="F10" s="280"/>
      <c r="G10" s="281"/>
    </row>
    <row r="11" spans="1:7" ht="34.5" customHeight="1" thickBot="1" x14ac:dyDescent="0.4">
      <c r="A11" s="156" t="s">
        <v>193</v>
      </c>
      <c r="B11" s="272"/>
      <c r="C11" s="273"/>
      <c r="E11" s="279"/>
      <c r="F11" s="280"/>
      <c r="G11" s="281"/>
    </row>
    <row r="12" spans="1:7" ht="34.5" customHeight="1" x14ac:dyDescent="0.35">
      <c r="A12" s="157" t="s">
        <v>44</v>
      </c>
      <c r="B12" s="274"/>
      <c r="C12" s="275"/>
      <c r="E12" s="279"/>
      <c r="F12" s="280"/>
      <c r="G12" s="281"/>
    </row>
    <row r="13" spans="1:7" ht="34.5" customHeight="1" thickBot="1" x14ac:dyDescent="0.4">
      <c r="A13" s="158" t="s">
        <v>193</v>
      </c>
      <c r="B13" s="265"/>
      <c r="C13" s="266"/>
      <c r="E13" s="282"/>
      <c r="F13" s="283"/>
      <c r="G13" s="284"/>
    </row>
    <row r="14" spans="1:7" ht="34.5" customHeight="1" x14ac:dyDescent="0.35">
      <c r="A14" s="85"/>
      <c r="B14" s="86"/>
      <c r="C14" s="86"/>
      <c r="E14" s="155" t="s">
        <v>41</v>
      </c>
      <c r="F14" s="267"/>
      <c r="G14" s="268"/>
    </row>
    <row r="15" spans="1:7" ht="34.5" customHeight="1" x14ac:dyDescent="0.35">
      <c r="D15" s="50"/>
      <c r="E15" s="155" t="s">
        <v>42</v>
      </c>
      <c r="F15" s="267"/>
      <c r="G15" s="268"/>
    </row>
    <row r="16" spans="1:7" s="50" customFormat="1" ht="34.5" customHeight="1" x14ac:dyDescent="0.35">
      <c r="E16" s="155" t="s">
        <v>43</v>
      </c>
      <c r="F16" s="267"/>
      <c r="G16" s="268"/>
    </row>
    <row r="17" spans="4:7" s="50" customFormat="1" ht="34.5" customHeight="1" thickBot="1" x14ac:dyDescent="0.4">
      <c r="D17" s="84"/>
      <c r="E17" s="156" t="s">
        <v>193</v>
      </c>
      <c r="F17" s="272"/>
      <c r="G17" s="273"/>
    </row>
    <row r="18" spans="4:7" s="50" customFormat="1" ht="34.5" customHeight="1" x14ac:dyDescent="0.35">
      <c r="E18" s="157" t="s">
        <v>44</v>
      </c>
      <c r="F18" s="274"/>
      <c r="G18" s="275"/>
    </row>
    <row r="19" spans="4:7" s="50" customFormat="1" ht="34.5" customHeight="1" thickBot="1" x14ac:dyDescent="0.4">
      <c r="E19" s="158" t="s">
        <v>193</v>
      </c>
      <c r="F19" s="265"/>
      <c r="G19" s="266"/>
    </row>
    <row r="20" spans="4:7" s="50" customFormat="1" ht="41.65" customHeight="1" x14ac:dyDescent="0.35"/>
    <row r="21" spans="4:7" s="50" customFormat="1" ht="41.65" customHeight="1" x14ac:dyDescent="0.35"/>
    <row r="22" spans="4:7" s="50" customFormat="1" ht="41.65" customHeight="1" x14ac:dyDescent="0.35"/>
    <row r="23" spans="4:7" s="50" customFormat="1" ht="41.65" customHeight="1" x14ac:dyDescent="0.35"/>
    <row r="24" spans="4:7" s="50" customFormat="1" ht="41.65" customHeight="1" x14ac:dyDescent="0.35">
      <c r="D24" s="49"/>
    </row>
    <row r="25" spans="4:7" ht="15.5" x14ac:dyDescent="0.35">
      <c r="E25" s="50"/>
      <c r="F25" s="50"/>
      <c r="G25" s="50"/>
    </row>
    <row r="26" spans="4:7" ht="15.5" x14ac:dyDescent="0.35">
      <c r="E26" s="50"/>
      <c r="F26" s="50"/>
      <c r="G26" s="50"/>
    </row>
    <row r="27" spans="4:7" ht="15.5" x14ac:dyDescent="0.35">
      <c r="E27" s="50"/>
      <c r="F27" s="50"/>
      <c r="G27" s="50"/>
    </row>
  </sheetData>
  <sheetProtection algorithmName="SHA-512" hashValue="OdFb/CZwrXGw1u7EuLL+DaXyRs1DMM+gATeLjE7lYEaI6CIH9zgHAeanSM5sfffwuLcDTuD0r6Bg4tIORdYGeA==" saltValue="gsPyi8Y9QsvfSypDtG4tZA==" spinCount="100000" sheet="1" formatCells="0" formatColumns="0" formatRows="0" insertHyperlinks="0"/>
  <mergeCells count="18">
    <mergeCell ref="E6:G6"/>
    <mergeCell ref="E7:G7"/>
    <mergeCell ref="A1:B1"/>
    <mergeCell ref="F19:G19"/>
    <mergeCell ref="F14:G14"/>
    <mergeCell ref="A7:C7"/>
    <mergeCell ref="B8:C8"/>
    <mergeCell ref="B9:C9"/>
    <mergeCell ref="B10:C10"/>
    <mergeCell ref="B11:C11"/>
    <mergeCell ref="B12:C12"/>
    <mergeCell ref="B13:C13"/>
    <mergeCell ref="E8:G13"/>
    <mergeCell ref="F15:G15"/>
    <mergeCell ref="F16:G16"/>
    <mergeCell ref="F17:G17"/>
    <mergeCell ref="F18:G18"/>
    <mergeCell ref="A6:C6"/>
  </mergeCells>
  <conditionalFormatting sqref="A6:C19">
    <cfRule type="expression" dxfId="1" priority="2">
      <formula>$B$4="Yes"</formula>
    </cfRule>
  </conditionalFormatting>
  <conditionalFormatting sqref="E6:G19">
    <cfRule type="expression" dxfId="0" priority="4">
      <formula>$B$4="No"</formula>
    </cfRule>
  </conditionalFormatting>
  <dataValidations count="2">
    <dataValidation type="date" allowBlank="1" showInputMessage="1" showErrorMessage="1" sqref="F19:G19 F17:G17 B13:C13 B11:C11" xr:uid="{8C361373-8B62-4033-A1E4-9F22BCD79B1A}">
      <formula1>45992</formula1>
      <formula2>51471</formula2>
    </dataValidation>
    <dataValidation type="list" allowBlank="1" showInputMessage="1" showErrorMessage="1" sqref="B4" xr:uid="{71DC400D-8B30-47E5-B2B6-E4727C6E295B}">
      <formula1>"Yes, No"</formula1>
    </dataValidation>
  </dataValidations>
  <pageMargins left="0.7" right="0.7" top="0.75" bottom="0.75" header="0.3" footer="0.3"/>
  <pageSetup paperSize="9" scale="42" orientation="portrait" r:id="rId1"/>
  <headerFooter>
    <oddHeader>&amp;C&amp;"Aptos"&amp;14&amp;KFF0000 OFFICIAL&amp;1#_x000D_</oddHeader>
    <oddFooter>&amp;C_x000D_&amp;1#&amp;"Aptos"&amp;14&amp;KFF0000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C2E4-CA24-47B9-A2A3-6729C9648451}">
  <sheetPr>
    <tabColor rgb="FF0070C0"/>
  </sheetPr>
  <dimension ref="A1:C12"/>
  <sheetViews>
    <sheetView zoomScaleNormal="100" workbookViewId="0">
      <selection sqref="A1:B1"/>
    </sheetView>
  </sheetViews>
  <sheetFormatPr defaultColWidth="8.7265625" defaultRowHeight="14.5" x14ac:dyDescent="0.35"/>
  <cols>
    <col min="1" max="1" width="60.1796875" style="49" customWidth="1"/>
    <col min="2" max="2" width="149" style="49" customWidth="1"/>
    <col min="3" max="3" width="41.1796875" style="49" customWidth="1"/>
    <col min="4" max="16384" width="8.7265625" style="49"/>
  </cols>
  <sheetData>
    <row r="1" spans="1:3" ht="38.5" x14ac:dyDescent="0.35">
      <c r="A1" s="191" t="s">
        <v>45</v>
      </c>
      <c r="B1" s="191"/>
      <c r="C1" s="54"/>
    </row>
    <row r="2" spans="1:3" ht="16" customHeight="1" thickBot="1" x14ac:dyDescent="0.4">
      <c r="A2" s="87"/>
      <c r="B2" s="88"/>
      <c r="C2" s="88"/>
    </row>
    <row r="3" spans="1:3" ht="215.5" customHeight="1" x14ac:dyDescent="0.35">
      <c r="A3" s="291" t="s">
        <v>342</v>
      </c>
      <c r="B3" s="292"/>
      <c r="C3" s="88"/>
    </row>
    <row r="4" spans="1:3" ht="221.15" customHeight="1" x14ac:dyDescent="0.35">
      <c r="A4" s="293"/>
      <c r="B4" s="294"/>
    </row>
    <row r="5" spans="1:3" ht="15.5" x14ac:dyDescent="0.35">
      <c r="A5" s="31" t="s">
        <v>194</v>
      </c>
      <c r="B5" s="118"/>
    </row>
    <row r="6" spans="1:3" ht="15.5" x14ac:dyDescent="0.35">
      <c r="A6" s="31" t="s">
        <v>8</v>
      </c>
      <c r="B6" s="118"/>
    </row>
    <row r="7" spans="1:3" ht="15.5" x14ac:dyDescent="0.35">
      <c r="A7" s="31" t="s">
        <v>9</v>
      </c>
      <c r="B7" s="118"/>
    </row>
    <row r="8" spans="1:3" ht="15.5" x14ac:dyDescent="0.35">
      <c r="A8" s="31" t="s">
        <v>10</v>
      </c>
      <c r="B8" s="118"/>
    </row>
    <row r="9" spans="1:3" ht="15.5" x14ac:dyDescent="0.35">
      <c r="A9" s="31" t="s">
        <v>234</v>
      </c>
      <c r="B9" s="118"/>
    </row>
    <row r="10" spans="1:3" ht="15.5" x14ac:dyDescent="0.35">
      <c r="A10" s="31" t="s">
        <v>195</v>
      </c>
      <c r="B10" s="185"/>
    </row>
    <row r="11" spans="1:3" ht="48" customHeight="1" x14ac:dyDescent="0.35">
      <c r="A11" s="23" t="s">
        <v>228</v>
      </c>
      <c r="B11" s="118"/>
    </row>
    <row r="12" spans="1:3" ht="51" customHeight="1" thickBot="1" x14ac:dyDescent="0.4">
      <c r="A12" s="43" t="s">
        <v>229</v>
      </c>
      <c r="B12" s="119"/>
    </row>
  </sheetData>
  <sheetProtection algorithmName="SHA-512" hashValue="2m6z92irJHQfRJFnV7jsxxtJgMCwv7dA3jB5ixYtzkJNdkcWYoXs5gI2xC1kw4WKQGPhr+RJlzu2ibR6C5IQeQ==" saltValue="h9zv+WpSYzbjmgWecC0ZkA==" spinCount="100000" sheet="1" objects="1" scenarios="1"/>
  <mergeCells count="2">
    <mergeCell ref="A1:B1"/>
    <mergeCell ref="A3:B4"/>
  </mergeCells>
  <dataValidations count="1">
    <dataValidation type="date" allowBlank="1" showInputMessage="1" showErrorMessage="1" sqref="B10" xr:uid="{EFB9B0F8-2955-4CBD-B682-4EAFCB83B2BF}">
      <formula1>45992</formula1>
      <formula2>51471</formula2>
    </dataValidation>
  </dataValidation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T9"/>
  <sheetViews>
    <sheetView zoomScale="90" zoomScaleNormal="90" workbookViewId="0">
      <selection activeCell="X11" sqref="X11"/>
    </sheetView>
  </sheetViews>
  <sheetFormatPr defaultRowHeight="14.5" x14ac:dyDescent="0.35"/>
  <cols>
    <col min="4" max="11" width="10.7265625" customWidth="1"/>
    <col min="13" max="13" width="9.26953125"/>
    <col min="15" max="15" width="9.26953125"/>
    <col min="17" max="17" width="11.26953125" customWidth="1"/>
    <col min="21" max="21" width="9.26953125"/>
    <col min="25" max="25" width="9.26953125"/>
    <col min="27" max="28" width="9.26953125"/>
    <col min="29" max="29" width="9.54296875" bestFit="1" customWidth="1"/>
    <col min="30" max="30" width="12.453125" bestFit="1" customWidth="1"/>
    <col min="31" max="31" width="10.453125" bestFit="1" customWidth="1"/>
    <col min="32" max="32" width="11" bestFit="1" customWidth="1"/>
    <col min="33" max="33" width="11.26953125" bestFit="1" customWidth="1"/>
    <col min="34" max="44" width="11.26953125" customWidth="1"/>
    <col min="45" max="45" width="12" customWidth="1"/>
    <col min="46" max="46" width="11.7265625" customWidth="1"/>
  </cols>
  <sheetData>
    <row r="1" spans="1:46" x14ac:dyDescent="0.35">
      <c r="A1" s="9" t="s">
        <v>46</v>
      </c>
      <c r="B1" s="9"/>
      <c r="C1" s="9"/>
      <c r="D1" s="9"/>
      <c r="E1" s="9"/>
      <c r="F1" s="9"/>
      <c r="G1" s="9"/>
      <c r="H1" s="9"/>
      <c r="I1" s="9"/>
      <c r="J1" s="9"/>
      <c r="K1" s="9"/>
      <c r="L1" s="9"/>
      <c r="M1" s="11" t="s">
        <v>47</v>
      </c>
      <c r="N1" s="11"/>
      <c r="O1" s="11"/>
      <c r="P1" s="11"/>
      <c r="Q1" s="11"/>
      <c r="R1" s="11"/>
      <c r="S1" s="11"/>
      <c r="T1" s="11"/>
      <c r="U1" s="11"/>
      <c r="V1" s="11"/>
      <c r="W1" s="11"/>
      <c r="X1" s="14" t="s">
        <v>48</v>
      </c>
      <c r="Y1" s="14"/>
      <c r="Z1" s="14"/>
      <c r="AA1" s="14"/>
      <c r="AB1" s="14"/>
      <c r="AC1" s="17" t="s">
        <v>49</v>
      </c>
      <c r="AD1" s="17"/>
      <c r="AE1" s="17"/>
      <c r="AF1" s="17"/>
      <c r="AG1" s="17"/>
      <c r="AH1" s="17"/>
      <c r="AI1" s="17"/>
      <c r="AJ1" s="17"/>
      <c r="AK1" s="17"/>
      <c r="AL1" s="17"/>
      <c r="AM1" s="17"/>
      <c r="AN1" s="17"/>
      <c r="AO1" s="17"/>
      <c r="AP1" s="17"/>
      <c r="AQ1" s="17"/>
      <c r="AR1" s="20" t="s">
        <v>50</v>
      </c>
      <c r="AS1" s="20"/>
      <c r="AT1" s="20"/>
    </row>
    <row r="2" spans="1:46" s="4" customFormat="1" ht="58" x14ac:dyDescent="0.35">
      <c r="A2" s="10" t="s">
        <v>51</v>
      </c>
      <c r="B2" s="10" t="s">
        <v>52</v>
      </c>
      <c r="C2" s="10" t="s">
        <v>53</v>
      </c>
      <c r="D2" s="10" t="s">
        <v>54</v>
      </c>
      <c r="E2" s="10" t="s">
        <v>55</v>
      </c>
      <c r="F2" s="10" t="s">
        <v>56</v>
      </c>
      <c r="G2" s="10" t="s">
        <v>57</v>
      </c>
      <c r="H2" s="10" t="s">
        <v>58</v>
      </c>
      <c r="I2" s="10" t="s">
        <v>59</v>
      </c>
      <c r="J2" s="10" t="s">
        <v>60</v>
      </c>
      <c r="K2" s="10" t="s">
        <v>61</v>
      </c>
      <c r="L2" s="10" t="s">
        <v>62</v>
      </c>
      <c r="M2" s="12" t="s">
        <v>63</v>
      </c>
      <c r="N2" s="12" t="s">
        <v>64</v>
      </c>
      <c r="O2" s="12" t="s">
        <v>65</v>
      </c>
      <c r="P2" s="12" t="s">
        <v>66</v>
      </c>
      <c r="Q2" s="12" t="s">
        <v>67</v>
      </c>
      <c r="R2" s="12" t="s">
        <v>68</v>
      </c>
      <c r="S2" s="12" t="s">
        <v>69</v>
      </c>
      <c r="T2" s="13" t="s">
        <v>70</v>
      </c>
      <c r="U2" s="16" t="s">
        <v>71</v>
      </c>
      <c r="V2" s="12" t="s">
        <v>72</v>
      </c>
      <c r="W2" s="12" t="s">
        <v>73</v>
      </c>
      <c r="X2" s="15" t="s">
        <v>74</v>
      </c>
      <c r="Y2" s="15" t="s">
        <v>75</v>
      </c>
      <c r="Z2" s="15" t="s">
        <v>76</v>
      </c>
      <c r="AA2" s="15" t="s">
        <v>77</v>
      </c>
      <c r="AB2" s="15" t="s">
        <v>78</v>
      </c>
      <c r="AC2" s="18" t="s">
        <v>79</v>
      </c>
      <c r="AD2" s="18" t="s">
        <v>80</v>
      </c>
      <c r="AE2" s="18" t="s">
        <v>81</v>
      </c>
      <c r="AF2" s="18" t="s">
        <v>82</v>
      </c>
      <c r="AG2" s="18" t="s">
        <v>83</v>
      </c>
      <c r="AH2" s="18" t="s">
        <v>84</v>
      </c>
      <c r="AI2" s="19" t="s">
        <v>85</v>
      </c>
      <c r="AJ2" s="19" t="s">
        <v>86</v>
      </c>
      <c r="AK2" s="19" t="s">
        <v>87</v>
      </c>
      <c r="AL2" s="19" t="s">
        <v>88</v>
      </c>
      <c r="AM2" s="19" t="s">
        <v>89</v>
      </c>
      <c r="AN2" s="19" t="s">
        <v>90</v>
      </c>
      <c r="AO2" s="19" t="s">
        <v>91</v>
      </c>
      <c r="AP2" s="19" t="s">
        <v>92</v>
      </c>
      <c r="AQ2" s="19" t="s">
        <v>93</v>
      </c>
      <c r="AR2" s="21" t="s">
        <v>94</v>
      </c>
      <c r="AS2" s="21" t="s">
        <v>95</v>
      </c>
      <c r="AT2" s="21" t="s">
        <v>96</v>
      </c>
    </row>
    <row r="3" spans="1:46" x14ac:dyDescent="0.35">
      <c r="A3" t="e">
        <f>#REF!</f>
        <v>#REF!</v>
      </c>
      <c r="B3">
        <f>'Project Summary'!A24</f>
        <v>0</v>
      </c>
      <c r="C3" t="e">
        <f>'Project Summary'!#REF!</f>
        <v>#REF!</v>
      </c>
      <c r="D3" t="e">
        <f>#REF!</f>
        <v>#REF!</v>
      </c>
      <c r="E3" t="e">
        <f>'Project Summary'!#REF!</f>
        <v>#REF!</v>
      </c>
      <c r="F3" t="e">
        <f>'Project Summary'!#REF!</f>
        <v>#REF!</v>
      </c>
      <c r="G3">
        <f>'Project Summary'!B7</f>
        <v>0</v>
      </c>
      <c r="H3">
        <f>'Project Summary'!B8</f>
        <v>0</v>
      </c>
      <c r="I3" t="e">
        <f>'Project Summary'!#REF!</f>
        <v>#REF!</v>
      </c>
      <c r="J3" t="e">
        <f>'Project Summary'!#REF!</f>
        <v>#REF!</v>
      </c>
      <c r="K3" t="e">
        <f>'Project Summary'!#REF!</f>
        <v>#REF!</v>
      </c>
      <c r="L3" t="e">
        <f>'Project Summary'!#REF!</f>
        <v>#REF!</v>
      </c>
      <c r="M3" t="e">
        <f>#REF!</f>
        <v>#REF!</v>
      </c>
      <c r="N3" t="e">
        <f>#REF!</f>
        <v>#REF!</v>
      </c>
      <c r="O3" t="e">
        <f>#REF!</f>
        <v>#REF!</v>
      </c>
      <c r="P3" t="e">
        <f>#REF!</f>
        <v>#REF!</v>
      </c>
      <c r="Q3" t="e">
        <f>#REF!</f>
        <v>#REF!</v>
      </c>
      <c r="R3" t="e">
        <f>#REF!</f>
        <v>#REF!</v>
      </c>
      <c r="S3" t="e">
        <f>#REF!</f>
        <v>#REF!</v>
      </c>
      <c r="T3" t="e">
        <f>#REF!</f>
        <v>#REF!</v>
      </c>
      <c r="U3" t="e">
        <f>#REF!</f>
        <v>#REF!</v>
      </c>
      <c r="V3" t="e">
        <f>#REF!</f>
        <v>#REF!</v>
      </c>
      <c r="W3" t="e">
        <f>#REF!</f>
        <v>#REF!</v>
      </c>
      <c r="X3">
        <f>'Project Summary'!B32</f>
        <v>0</v>
      </c>
      <c r="Y3" t="e">
        <f>'Project Summary'!#REF!</f>
        <v>#REF!</v>
      </c>
      <c r="Z3">
        <f>'Project Summary'!B36</f>
        <v>0</v>
      </c>
      <c r="AA3" t="str">
        <f>'Project Summary'!B44</f>
        <v>Your Answer</v>
      </c>
      <c r="AB3" t="str">
        <f>'Project Summary'!B45</f>
        <v>Select from drop down menu</v>
      </c>
      <c r="AC3" s="5" t="e">
        <f>#REF!</f>
        <v>#REF!</v>
      </c>
      <c r="AD3" s="5" t="e">
        <f>#REF!</f>
        <v>#REF!</v>
      </c>
      <c r="AE3" s="5" t="e">
        <f>#REF!</f>
        <v>#REF!</v>
      </c>
      <c r="AF3" s="5" t="e">
        <f>#REF!</f>
        <v>#REF!</v>
      </c>
      <c r="AG3" s="5" t="e">
        <f>#REF!</f>
        <v>#REF!</v>
      </c>
      <c r="AH3" s="8" t="e">
        <f>#REF!</f>
        <v>#REF!</v>
      </c>
      <c r="AI3" s="5" t="e">
        <f>#REF!</f>
        <v>#REF!</v>
      </c>
      <c r="AJ3" s="5" t="e">
        <f>#REF!</f>
        <v>#REF!</v>
      </c>
      <c r="AK3" s="5" t="e">
        <f>#REF!</f>
        <v>#REF!</v>
      </c>
      <c r="AL3" s="5" t="e">
        <f>#REF!</f>
        <v>#REF!</v>
      </c>
      <c r="AM3" s="5" t="e">
        <f>#REF!</f>
        <v>#REF!</v>
      </c>
      <c r="AN3" s="5" t="e">
        <f>#REF!</f>
        <v>#REF!</v>
      </c>
      <c r="AO3" s="5" t="e">
        <f>#REF!</f>
        <v>#REF!</v>
      </c>
      <c r="AP3" s="5" t="e">
        <f>#REF!</f>
        <v>#REF!</v>
      </c>
      <c r="AQ3" s="5" t="e">
        <f>#REF!</f>
        <v>#REF!</v>
      </c>
      <c r="AR3" s="7">
        <f>'Project Summary'!B59</f>
        <v>0</v>
      </c>
      <c r="AS3" s="7">
        <f>'Project Summary'!B60</f>
        <v>0</v>
      </c>
      <c r="AT3" s="7" t="str">
        <f>'Project Summary'!B61</f>
        <v>Latitude (decimal degrees to 4 places)</v>
      </c>
    </row>
    <row r="7" spans="1:46" ht="21" x14ac:dyDescent="0.5">
      <c r="A7" s="6" t="s">
        <v>97</v>
      </c>
      <c r="B7" s="6"/>
      <c r="C7" s="6"/>
    </row>
    <row r="8" spans="1:46" ht="21" x14ac:dyDescent="0.5">
      <c r="A8" s="6"/>
      <c r="B8" s="6"/>
      <c r="C8" s="6"/>
    </row>
    <row r="9" spans="1:46" ht="21" x14ac:dyDescent="0.5">
      <c r="A9" s="6" t="s">
        <v>98</v>
      </c>
      <c r="B9" s="6"/>
      <c r="C9" s="6"/>
    </row>
  </sheetData>
  <customSheetViews>
    <customSheetView guid="{A90951F7-ADB6-4486-81B1-49E227A79FFE}" hiddenColumns="1">
      <selection activeCell="AU2" sqref="AU2"/>
      <pageMargins left="0" right="0" top="0" bottom="0" header="0" footer="0"/>
      <pageSetup paperSize="9" orientation="portrait" r:id="rId1"/>
    </customSheetView>
    <customSheetView guid="{68C69B13-6485-41D4-843B-152D6027A679}" hiddenColumns="1" topLeftCell="I1">
      <selection activeCell="AC22" sqref="AC22"/>
      <pageMargins left="0" right="0" top="0" bottom="0" header="0" footer="0"/>
      <pageSetup paperSize="9" orientation="portrait" r:id="rId2"/>
    </customSheetView>
    <customSheetView guid="{E70B79AA-6D25-4E26-9610-F332E6FB3494}">
      <pageMargins left="0" right="0" top="0" bottom="0" header="0" footer="0"/>
    </customSheetView>
    <customSheetView guid="{5582A930-0F9A-4EC8-B4DE-01F132FD8175}" hiddenColumns="1" topLeftCell="I1">
      <selection activeCell="AU2" sqref="AU2"/>
      <pageMargins left="0" right="0" top="0" bottom="0" header="0" footer="0"/>
      <pageSetup paperSize="9" orientation="portrait" r:id="rId3"/>
    </customSheetView>
    <customSheetView guid="{470E5601-347B-462E-B45C-66E1F09398AB}" hiddenColumns="1" topLeftCell="I1">
      <selection activeCell="AU2" sqref="AU2"/>
      <pageMargins left="0" right="0" top="0" bottom="0" header="0" footer="0"/>
      <pageSetup paperSize="9" orientation="portrait" r:id="rId4"/>
    </customSheetView>
  </customSheetViews>
  <pageMargins left="0.7" right="0.7" top="0.75" bottom="0.75" header="0.3" footer="0.3"/>
  <pageSetup paperSize="9" orientation="portrait" r:id="rId5"/>
  <headerFooter>
    <oddHeader>&amp;C&amp;"Aptos"&amp;14&amp;KFF0000 OFFICIAL&amp;1#_x000D_</oddHeader>
    <oddFooter>&amp;C_x000D_&amp;1#&amp;"Aptos"&amp;14&amp;KFF0000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X20"/>
  <sheetViews>
    <sheetView zoomScale="90" zoomScaleNormal="90" workbookViewId="0">
      <selection activeCell="A2" sqref="A2"/>
    </sheetView>
  </sheetViews>
  <sheetFormatPr defaultRowHeight="14.5" x14ac:dyDescent="0.35"/>
  <cols>
    <col min="1" max="1" width="33.26953125" bestFit="1" customWidth="1"/>
    <col min="2" max="2" width="43.453125" bestFit="1" customWidth="1"/>
    <col min="3" max="3" width="19.7265625" bestFit="1" customWidth="1"/>
    <col min="4" max="4" width="12.7265625" bestFit="1" customWidth="1"/>
    <col min="5" max="5" width="14.453125" bestFit="1" customWidth="1"/>
    <col min="6" max="6" width="18.26953125" bestFit="1" customWidth="1"/>
    <col min="7" max="7" width="47.7265625" bestFit="1" customWidth="1"/>
    <col min="10" max="10" width="26.26953125" bestFit="1" customWidth="1"/>
    <col min="11" max="11" width="11.26953125" customWidth="1"/>
    <col min="12" max="12" width="20.7265625" customWidth="1"/>
    <col min="19" max="19" width="14" bestFit="1" customWidth="1"/>
    <col min="20" max="20" width="12.26953125" bestFit="1" customWidth="1"/>
    <col min="22" max="22" width="9.7265625" bestFit="1" customWidth="1"/>
    <col min="23" max="24" width="8.453125" bestFit="1" customWidth="1"/>
  </cols>
  <sheetData>
    <row r="1" spans="1:24" x14ac:dyDescent="0.35">
      <c r="A1" t="s">
        <v>99</v>
      </c>
      <c r="B1" t="s">
        <v>100</v>
      </c>
      <c r="C1" t="s">
        <v>101</v>
      </c>
      <c r="D1" t="s">
        <v>102</v>
      </c>
      <c r="E1" t="s">
        <v>103</v>
      </c>
      <c r="F1" t="s">
        <v>104</v>
      </c>
      <c r="G1" t="s">
        <v>105</v>
      </c>
      <c r="H1" t="s">
        <v>106</v>
      </c>
      <c r="I1" t="s">
        <v>107</v>
      </c>
      <c r="J1" t="s">
        <v>108</v>
      </c>
      <c r="K1" t="s">
        <v>109</v>
      </c>
      <c r="L1" t="s">
        <v>110</v>
      </c>
      <c r="N1" t="s">
        <v>111</v>
      </c>
      <c r="P1" t="s">
        <v>112</v>
      </c>
      <c r="S1" s="25"/>
      <c r="T1" s="25" t="s">
        <v>113</v>
      </c>
      <c r="U1" s="25" t="s">
        <v>114</v>
      </c>
      <c r="V1" s="25" t="s">
        <v>115</v>
      </c>
      <c r="W1" s="25" t="s">
        <v>116</v>
      </c>
      <c r="X1" s="25" t="s">
        <v>117</v>
      </c>
    </row>
    <row r="2" spans="1:24" x14ac:dyDescent="0.35">
      <c r="A2" t="s">
        <v>118</v>
      </c>
      <c r="B2" t="s">
        <v>119</v>
      </c>
      <c r="C2" t="s">
        <v>120</v>
      </c>
      <c r="D2" t="s">
        <v>121</v>
      </c>
      <c r="E2" t="s">
        <v>122</v>
      </c>
      <c r="F2" t="s">
        <v>113</v>
      </c>
      <c r="G2" t="s">
        <v>123</v>
      </c>
      <c r="H2" t="s">
        <v>124</v>
      </c>
      <c r="I2" t="s">
        <v>125</v>
      </c>
      <c r="J2" t="s">
        <v>190</v>
      </c>
      <c r="K2" t="s">
        <v>126</v>
      </c>
      <c r="L2" t="s">
        <v>127</v>
      </c>
      <c r="N2" t="s">
        <v>128</v>
      </c>
      <c r="P2" t="s">
        <v>129</v>
      </c>
      <c r="S2" s="25" t="s">
        <v>130</v>
      </c>
      <c r="T2" s="25" t="s">
        <v>131</v>
      </c>
      <c r="U2" s="25" t="s">
        <v>132</v>
      </c>
      <c r="V2" s="25" t="s">
        <v>133</v>
      </c>
      <c r="W2" s="25" t="s">
        <v>134</v>
      </c>
      <c r="X2" s="25" t="s">
        <v>134</v>
      </c>
    </row>
    <row r="3" spans="1:24" x14ac:dyDescent="0.35">
      <c r="A3" t="s">
        <v>135</v>
      </c>
      <c r="B3" t="s">
        <v>136</v>
      </c>
      <c r="C3" t="s">
        <v>137</v>
      </c>
      <c r="D3" t="s">
        <v>138</v>
      </c>
      <c r="E3" t="s">
        <v>139</v>
      </c>
      <c r="F3" t="s">
        <v>114</v>
      </c>
      <c r="G3" t="s">
        <v>140</v>
      </c>
      <c r="H3" t="s">
        <v>141</v>
      </c>
      <c r="I3" t="s">
        <v>142</v>
      </c>
      <c r="J3" t="s">
        <v>143</v>
      </c>
      <c r="K3" t="s">
        <v>144</v>
      </c>
      <c r="L3" t="s">
        <v>145</v>
      </c>
      <c r="N3" t="s">
        <v>146</v>
      </c>
      <c r="S3" s="25" t="s">
        <v>147</v>
      </c>
      <c r="T3" s="25" t="s">
        <v>131</v>
      </c>
      <c r="U3" s="25" t="s">
        <v>131</v>
      </c>
      <c r="V3" s="25" t="s">
        <v>132</v>
      </c>
      <c r="W3" s="25" t="s">
        <v>133</v>
      </c>
      <c r="X3" s="25" t="s">
        <v>134</v>
      </c>
    </row>
    <row r="4" spans="1:24" x14ac:dyDescent="0.35">
      <c r="A4" t="s">
        <v>148</v>
      </c>
      <c r="D4" t="s">
        <v>216</v>
      </c>
      <c r="E4" t="s">
        <v>149</v>
      </c>
      <c r="F4" t="s">
        <v>115</v>
      </c>
      <c r="G4" t="s">
        <v>150</v>
      </c>
      <c r="H4" t="s">
        <v>31</v>
      </c>
      <c r="I4" t="s">
        <v>151</v>
      </c>
      <c r="J4" t="s">
        <v>152</v>
      </c>
      <c r="L4" t="s">
        <v>153</v>
      </c>
      <c r="N4" t="s">
        <v>154</v>
      </c>
      <c r="S4" s="25" t="s">
        <v>149</v>
      </c>
      <c r="T4" s="25" t="s">
        <v>131</v>
      </c>
      <c r="U4" s="25" t="s">
        <v>131</v>
      </c>
      <c r="V4" s="25" t="s">
        <v>132</v>
      </c>
      <c r="W4" s="25" t="s">
        <v>132</v>
      </c>
      <c r="X4" s="25" t="s">
        <v>133</v>
      </c>
    </row>
    <row r="5" spans="1:24" x14ac:dyDescent="0.35">
      <c r="A5" t="s">
        <v>155</v>
      </c>
      <c r="E5" t="s">
        <v>147</v>
      </c>
      <c r="F5" t="s">
        <v>116</v>
      </c>
      <c r="G5" t="s">
        <v>156</v>
      </c>
      <c r="I5" t="s">
        <v>157</v>
      </c>
      <c r="S5" s="25" t="s">
        <v>139</v>
      </c>
      <c r="T5" s="25" t="s">
        <v>158</v>
      </c>
      <c r="U5" s="25" t="s">
        <v>131</v>
      </c>
      <c r="V5" s="25" t="s">
        <v>131</v>
      </c>
      <c r="W5" s="25" t="s">
        <v>132</v>
      </c>
      <c r="X5" s="25" t="s">
        <v>133</v>
      </c>
    </row>
    <row r="6" spans="1:24" x14ac:dyDescent="0.35">
      <c r="A6" t="s">
        <v>159</v>
      </c>
      <c r="B6" t="s">
        <v>160</v>
      </c>
      <c r="E6" t="s">
        <v>161</v>
      </c>
      <c r="F6" t="s">
        <v>117</v>
      </c>
      <c r="I6" t="s">
        <v>162</v>
      </c>
      <c r="S6" s="25" t="s">
        <v>122</v>
      </c>
      <c r="T6" s="25" t="s">
        <v>158</v>
      </c>
      <c r="U6" s="25" t="s">
        <v>158</v>
      </c>
      <c r="V6" s="25" t="s">
        <v>131</v>
      </c>
      <c r="W6" s="25" t="s">
        <v>131</v>
      </c>
      <c r="X6" s="25" t="s">
        <v>132</v>
      </c>
    </row>
    <row r="7" spans="1:24" x14ac:dyDescent="0.35">
      <c r="A7" t="s">
        <v>163</v>
      </c>
      <c r="B7" t="s">
        <v>164</v>
      </c>
      <c r="I7" t="s">
        <v>165</v>
      </c>
    </row>
    <row r="8" spans="1:24" x14ac:dyDescent="0.35">
      <c r="A8" t="s">
        <v>166</v>
      </c>
      <c r="B8" t="s">
        <v>167</v>
      </c>
      <c r="I8" t="s">
        <v>168</v>
      </c>
    </row>
    <row r="9" spans="1:24" x14ac:dyDescent="0.35">
      <c r="A9" t="s">
        <v>169</v>
      </c>
      <c r="C9" t="s">
        <v>124</v>
      </c>
      <c r="I9" t="s">
        <v>170</v>
      </c>
    </row>
    <row r="10" spans="1:24" x14ac:dyDescent="0.35">
      <c r="A10" t="s">
        <v>171</v>
      </c>
      <c r="C10" t="s">
        <v>141</v>
      </c>
      <c r="I10" t="s">
        <v>172</v>
      </c>
    </row>
    <row r="11" spans="1:24" x14ac:dyDescent="0.35">
      <c r="A11" t="s">
        <v>173</v>
      </c>
      <c r="C11" t="s">
        <v>174</v>
      </c>
      <c r="I11" t="s">
        <v>175</v>
      </c>
    </row>
    <row r="12" spans="1:24" x14ac:dyDescent="0.35">
      <c r="A12" t="s">
        <v>176</v>
      </c>
    </row>
    <row r="13" spans="1:24" x14ac:dyDescent="0.35">
      <c r="A13" t="s">
        <v>177</v>
      </c>
    </row>
    <row r="14" spans="1:24" x14ac:dyDescent="0.35">
      <c r="A14" t="s">
        <v>178</v>
      </c>
    </row>
    <row r="15" spans="1:24" x14ac:dyDescent="0.35">
      <c r="A15" t="s">
        <v>179</v>
      </c>
    </row>
    <row r="16" spans="1:24" x14ac:dyDescent="0.35">
      <c r="A16" t="s">
        <v>180</v>
      </c>
    </row>
    <row r="17" spans="1:1" x14ac:dyDescent="0.35">
      <c r="A17" t="s">
        <v>181</v>
      </c>
    </row>
    <row r="18" spans="1:1" x14ac:dyDescent="0.35">
      <c r="A18" t="s">
        <v>182</v>
      </c>
    </row>
    <row r="19" spans="1:1" x14ac:dyDescent="0.35">
      <c r="A19" t="s">
        <v>183</v>
      </c>
    </row>
    <row r="20" spans="1:1" x14ac:dyDescent="0.35">
      <c r="A20" t="s">
        <v>184</v>
      </c>
    </row>
  </sheetData>
  <sortState xmlns:xlrd2="http://schemas.microsoft.com/office/spreadsheetml/2017/richdata2" ref="I2:I9">
    <sortCondition ref="I2:I9"/>
  </sortState>
  <pageMargins left="0.7" right="0.7" top="0.75" bottom="0.75" header="0.3" footer="0.3"/>
  <headerFooter>
    <oddHeader>&amp;C&amp;"Aptos"&amp;14&amp;KFF0000 OFFICIAL&amp;1#_x000D_</oddHeader>
    <oddFooter>&amp;C_x000D_&amp;1#&amp;"Aptos"&amp;14&amp;KFF0000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CD49-8616-4AD3-8B33-E22827036212}">
  <dimension ref="A1:D13"/>
  <sheetViews>
    <sheetView workbookViewId="0">
      <selection activeCell="B21" sqref="B21"/>
    </sheetView>
  </sheetViews>
  <sheetFormatPr defaultColWidth="8.81640625" defaultRowHeight="14.5" x14ac:dyDescent="0.35"/>
  <cols>
    <col min="1" max="2" width="41.54296875" bestFit="1" customWidth="1"/>
    <col min="3" max="3" width="41.26953125" bestFit="1" customWidth="1"/>
    <col min="4" max="4" width="36.7265625" bestFit="1" customWidth="1"/>
  </cols>
  <sheetData>
    <row r="1" spans="1:4" x14ac:dyDescent="0.35">
      <c r="A1" s="181" t="s">
        <v>352</v>
      </c>
    </row>
    <row r="2" spans="1:4" x14ac:dyDescent="0.35">
      <c r="A2" t="s">
        <v>351</v>
      </c>
      <c r="B2" t="s">
        <v>348</v>
      </c>
      <c r="C2" t="s">
        <v>349</v>
      </c>
    </row>
    <row r="3" spans="1:4" x14ac:dyDescent="0.35">
      <c r="A3" s="7">
        <v>46295</v>
      </c>
      <c r="B3" s="7">
        <f>$A$3+18*7</f>
        <v>46421</v>
      </c>
      <c r="C3" s="7">
        <f>$A$3+20*7</f>
        <v>46435</v>
      </c>
      <c r="D3" s="188"/>
    </row>
    <row r="4" spans="1:4" x14ac:dyDescent="0.35">
      <c r="B4" s="27"/>
    </row>
    <row r="5" spans="1:4" x14ac:dyDescent="0.35">
      <c r="B5" s="27"/>
    </row>
    <row r="6" spans="1:4" x14ac:dyDescent="0.35">
      <c r="A6" s="181" t="s">
        <v>353</v>
      </c>
      <c r="B6" s="27"/>
    </row>
    <row r="7" spans="1:4" x14ac:dyDescent="0.35">
      <c r="A7" t="s">
        <v>350</v>
      </c>
      <c r="B7" t="s">
        <v>355</v>
      </c>
      <c r="C7" t="s">
        <v>356</v>
      </c>
      <c r="D7" t="s">
        <v>357</v>
      </c>
    </row>
    <row r="8" spans="1:4" x14ac:dyDescent="0.35">
      <c r="A8" s="7">
        <f>EDATE(C3,12)</f>
        <v>46800</v>
      </c>
      <c r="B8" s="7">
        <f>EDATE(A8,12)</f>
        <v>47166</v>
      </c>
      <c r="C8" s="7">
        <f>EDATE(B8,24)</f>
        <v>47896</v>
      </c>
      <c r="D8" s="7">
        <f>EDATE($C$8,3)</f>
        <v>47985</v>
      </c>
    </row>
    <row r="11" spans="1:4" x14ac:dyDescent="0.35">
      <c r="A11" s="181" t="s">
        <v>354</v>
      </c>
    </row>
    <row r="12" spans="1:4" x14ac:dyDescent="0.35">
      <c r="A12" t="s">
        <v>355</v>
      </c>
      <c r="B12" t="s">
        <v>356</v>
      </c>
      <c r="C12" t="s">
        <v>357</v>
      </c>
    </row>
    <row r="13" spans="1:4" x14ac:dyDescent="0.35">
      <c r="A13" s="7">
        <f>EDATE(C3,12)</f>
        <v>46800</v>
      </c>
      <c r="B13" s="7">
        <f>EDATE(A13,24)</f>
        <v>47531</v>
      </c>
      <c r="C13" s="7">
        <f>EDATE($B$13,3)</f>
        <v>47620</v>
      </c>
    </row>
  </sheetData>
  <pageMargins left="0.7" right="0.7" top="0.75" bottom="0.75" header="0.3" footer="0.3"/>
  <pageSetup paperSize="9" orientation="portrait" horizontalDpi="1200" verticalDpi="1200" r:id="rId1"/>
  <headerFooter>
    <oddHeader>&amp;C&amp;"Aptos"&amp;14&amp;KFF0000 OFFICIAL&amp;1#_x000D_</oddHeader>
    <oddFooter>&amp;C_x000D_&amp;1#&amp;"Aptos"&amp;14&amp;KFF0000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12"/>
  <sheetViews>
    <sheetView workbookViewId="0">
      <selection activeCell="A12" sqref="A12"/>
    </sheetView>
  </sheetViews>
  <sheetFormatPr defaultRowHeight="14.5" x14ac:dyDescent="0.35"/>
  <sheetData>
    <row r="1" spans="1:1" ht="15" thickBot="1" x14ac:dyDescent="0.4"/>
    <row r="2" spans="1:1" x14ac:dyDescent="0.35">
      <c r="A2" s="1" t="s">
        <v>124</v>
      </c>
    </row>
    <row r="3" spans="1:1" ht="15" thickBot="1" x14ac:dyDescent="0.4">
      <c r="A3" s="2" t="s">
        <v>141</v>
      </c>
    </row>
    <row r="4" spans="1:1" ht="15" thickBot="1" x14ac:dyDescent="0.4"/>
    <row r="5" spans="1:1" x14ac:dyDescent="0.35">
      <c r="A5" s="1" t="s">
        <v>125</v>
      </c>
    </row>
    <row r="6" spans="1:1" x14ac:dyDescent="0.35">
      <c r="A6" s="3" t="s">
        <v>142</v>
      </c>
    </row>
    <row r="7" spans="1:1" x14ac:dyDescent="0.35">
      <c r="A7" s="3" t="s">
        <v>157</v>
      </c>
    </row>
    <row r="8" spans="1:1" x14ac:dyDescent="0.35">
      <c r="A8" s="3" t="s">
        <v>162</v>
      </c>
    </row>
    <row r="9" spans="1:1" x14ac:dyDescent="0.35">
      <c r="A9" s="3" t="s">
        <v>170</v>
      </c>
    </row>
    <row r="10" spans="1:1" x14ac:dyDescent="0.35">
      <c r="A10" s="3" t="s">
        <v>151</v>
      </c>
    </row>
    <row r="11" spans="1:1" x14ac:dyDescent="0.35">
      <c r="A11" s="3" t="s">
        <v>165</v>
      </c>
    </row>
    <row r="12" spans="1:1" ht="15" thickBot="1" x14ac:dyDescent="0.4">
      <c r="A12" s="2" t="s">
        <v>168</v>
      </c>
    </row>
  </sheetData>
  <customSheetViews>
    <customSheetView guid="{A90951F7-ADB6-4486-81B1-49E227A79FFE}" state="hidden">
      <selection activeCell="H10" sqref="H10"/>
      <pageMargins left="0" right="0" top="0" bottom="0" header="0" footer="0"/>
    </customSheetView>
    <customSheetView guid="{68C69B13-6485-41D4-843B-152D6027A679}" state="hidden">
      <selection activeCell="H10" sqref="H10"/>
      <pageMargins left="0" right="0" top="0" bottom="0" header="0" footer="0"/>
    </customSheetView>
    <customSheetView guid="{E70B79AA-6D25-4E26-9610-F332E6FB3494}" state="hidden">
      <selection activeCell="H10" sqref="H10"/>
      <pageMargins left="0" right="0" top="0" bottom="0" header="0" footer="0"/>
    </customSheetView>
    <customSheetView guid="{5582A930-0F9A-4EC8-B4DE-01F132FD8175}" state="hidden">
      <selection activeCell="H10" sqref="H10"/>
      <pageMargins left="0" right="0" top="0" bottom="0" header="0" footer="0"/>
    </customSheetView>
    <customSheetView guid="{470E5601-347B-462E-B45C-66E1F09398AB}" state="hidden">
      <selection activeCell="H10" sqref="H10"/>
      <pageMargins left="0" right="0" top="0" bottom="0" header="0" footer="0"/>
    </customSheetView>
  </customSheetViews>
  <pageMargins left="0.7" right="0.7" top="0.75" bottom="0.75" header="0.3" footer="0.3"/>
  <headerFooter>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pageSetUpPr fitToPage="1"/>
  </sheetPr>
  <dimension ref="A1:H12"/>
  <sheetViews>
    <sheetView zoomScaleNormal="100" workbookViewId="0"/>
  </sheetViews>
  <sheetFormatPr defaultColWidth="8.7265625" defaultRowHeight="14.5" x14ac:dyDescent="0.35"/>
  <cols>
    <col min="1" max="1" width="143" style="49" customWidth="1"/>
    <col min="2" max="2" width="28" style="49" bestFit="1" customWidth="1"/>
    <col min="3" max="3" width="33.453125" style="49" customWidth="1"/>
    <col min="4" max="16384" width="8.7265625" style="49"/>
  </cols>
  <sheetData>
    <row r="1" spans="1:8" ht="51.75" customHeight="1" x14ac:dyDescent="0.35">
      <c r="A1" s="24" t="s">
        <v>280</v>
      </c>
      <c r="B1" s="53"/>
      <c r="C1" s="53"/>
    </row>
    <row r="2" spans="1:8" ht="21.65" customHeight="1" x14ac:dyDescent="0.35">
      <c r="A2" s="32" t="s">
        <v>3</v>
      </c>
      <c r="B2" s="33" t="s">
        <v>221</v>
      </c>
    </row>
    <row r="3" spans="1:8" ht="52.5" customHeight="1" x14ac:dyDescent="0.35">
      <c r="A3" s="149" t="s">
        <v>301</v>
      </c>
      <c r="B3" s="44" t="s">
        <v>4</v>
      </c>
    </row>
    <row r="4" spans="1:8" ht="49.5" customHeight="1" x14ac:dyDescent="0.35">
      <c r="A4" s="149" t="s">
        <v>331</v>
      </c>
      <c r="B4" s="44" t="s">
        <v>4</v>
      </c>
    </row>
    <row r="5" spans="1:8" ht="85" customHeight="1" x14ac:dyDescent="0.35">
      <c r="A5" s="150" t="s">
        <v>238</v>
      </c>
      <c r="B5" s="44" t="s">
        <v>4</v>
      </c>
    </row>
    <row r="6" spans="1:8" ht="38.15" customHeight="1" x14ac:dyDescent="0.35">
      <c r="A6" s="150" t="s">
        <v>239</v>
      </c>
      <c r="B6" s="44" t="s">
        <v>4</v>
      </c>
    </row>
    <row r="7" spans="1:8" ht="35.5" customHeight="1" x14ac:dyDescent="0.35">
      <c r="A7" s="149" t="s">
        <v>240</v>
      </c>
      <c r="B7" s="44" t="s">
        <v>4</v>
      </c>
    </row>
    <row r="8" spans="1:8" ht="85" customHeight="1" x14ac:dyDescent="0.35">
      <c r="A8" s="149" t="s">
        <v>359</v>
      </c>
      <c r="B8" s="44" t="s">
        <v>4</v>
      </c>
    </row>
    <row r="9" spans="1:8" ht="50.25" customHeight="1" x14ac:dyDescent="0.35">
      <c r="A9" s="150" t="s">
        <v>332</v>
      </c>
      <c r="B9" s="44" t="s">
        <v>4</v>
      </c>
      <c r="C9" s="138"/>
      <c r="H9" s="49" t="s">
        <v>5</v>
      </c>
    </row>
    <row r="10" spans="1:8" ht="38.5" customHeight="1" x14ac:dyDescent="0.35">
      <c r="A10" s="149" t="s">
        <v>241</v>
      </c>
      <c r="B10" s="44" t="s">
        <v>4</v>
      </c>
    </row>
    <row r="11" spans="1:8" ht="37" customHeight="1" x14ac:dyDescent="0.35">
      <c r="A11" s="149" t="s">
        <v>321</v>
      </c>
      <c r="B11" s="44" t="s">
        <v>4</v>
      </c>
      <c r="C11" s="138"/>
    </row>
    <row r="12" spans="1:8" ht="37" customHeight="1" x14ac:dyDescent="0.35">
      <c r="A12" s="149" t="s">
        <v>339</v>
      </c>
      <c r="B12" s="44" t="s">
        <v>4</v>
      </c>
    </row>
  </sheetData>
  <sheetProtection algorithmName="SHA-512" hashValue="8ppWJR5MD34u0+QJLztob4EIiPynrUhdTOt/G3aW9hIJcKVixdLegf0qQVKX211ito3DxuBOjDrBKMdvLtYF5w==" saltValue="x4gVd29Yhce3cYlVZnpCng==" spinCount="100000" sheet="1" formatCells="0" formatColumns="0" formatRows="0" insertHyperlinks="0"/>
  <dataConsolidate/>
  <customSheetViews>
    <customSheetView guid="{A90951F7-ADB6-4486-81B1-49E227A79FFE}" fitToPage="1" topLeftCell="A4">
      <selection activeCell="C25" sqref="C25"/>
      <pageMargins left="0" right="0" top="0" bottom="0" header="0" footer="0"/>
      <pageSetup paperSize="9" scale="78" orientation="landscape" r:id="rId1"/>
    </customSheetView>
    <customSheetView guid="{68C69B13-6485-41D4-843B-152D6027A679}" fitToPage="1">
      <selection activeCell="B2" sqref="B2:C2"/>
      <pageMargins left="0" right="0" top="0" bottom="0" header="0" footer="0"/>
      <pageSetup paperSize="9" scale="78" orientation="landscape" r:id="rId2"/>
    </customSheetView>
    <customSheetView guid="{E70B79AA-6D25-4E26-9610-F332E6FB3494}" fitToPage="1" topLeftCell="A7">
      <selection activeCell="C13" sqref="C13"/>
      <pageMargins left="0" right="0" top="0" bottom="0" header="0" footer="0"/>
      <pageSetup paperSize="9" scale="78" orientation="landscape" r:id="rId3"/>
    </customSheetView>
    <customSheetView guid="{5582A930-0F9A-4EC8-B4DE-01F132FD8175}" fitToPage="1" topLeftCell="A3">
      <selection activeCell="C4" sqref="C4"/>
      <pageMargins left="0" right="0" top="0" bottom="0" header="0" footer="0"/>
      <pageSetup paperSize="9" scale="78" orientation="landscape" r:id="rId4"/>
    </customSheetView>
    <customSheetView guid="{470E5601-347B-462E-B45C-66E1F09398AB}" fitToPage="1">
      <selection activeCell="G7" sqref="G7"/>
      <pageMargins left="0" right="0" top="0" bottom="0" header="0" footer="0"/>
      <pageSetup paperSize="9" scale="78" orientation="landscape" r:id="rId5"/>
    </customSheetView>
  </customSheetViews>
  <dataValidations count="1">
    <dataValidation type="list" allowBlank="1" showInputMessage="1" showErrorMessage="1" sqref="B9:B12" xr:uid="{52106297-858F-488A-9BE1-E10F800828B2}">
      <formula1>"Yes, No"</formula1>
    </dataValidation>
  </dataValidations>
  <pageMargins left="0.7" right="0.7" top="0.75" bottom="0.75" header="0.3" footer="0.3"/>
  <pageSetup paperSize="9" scale="47" orientation="portrait" r:id="rId6"/>
  <headerFooter>
    <oddHeader>&amp;C&amp;"Aptos"&amp;14&amp;KFF0000 OFFICIAL&amp;1#_x000D_</oddHeader>
    <oddFooter>&amp;C_x000D_&amp;1#&amp;"Aptos"&amp;14&amp;KFF0000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Dropdowns!$H$2:$H$3</xm:f>
          </x14:formula1>
          <xm:sqref>B3:B12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0C0"/>
  </sheetPr>
  <dimension ref="A1:G69"/>
  <sheetViews>
    <sheetView zoomScaleNormal="100" workbookViewId="0">
      <selection sqref="A1:B1"/>
    </sheetView>
  </sheetViews>
  <sheetFormatPr defaultColWidth="9.26953125" defaultRowHeight="14.5" x14ac:dyDescent="0.35"/>
  <cols>
    <col min="1" max="1" width="83.26953125" style="42" customWidth="1"/>
    <col min="2" max="3" width="46.26953125" style="42" customWidth="1"/>
    <col min="4" max="4" width="33.7265625" style="42" customWidth="1"/>
    <col min="5" max="16384" width="9.26953125" style="49"/>
  </cols>
  <sheetData>
    <row r="1" spans="1:5" ht="35.25" customHeight="1" x14ac:dyDescent="0.35">
      <c r="A1" s="191" t="s">
        <v>217</v>
      </c>
      <c r="B1" s="191"/>
      <c r="C1" s="55"/>
      <c r="D1" s="49"/>
    </row>
    <row r="2" spans="1:5" ht="20.149999999999999" customHeight="1" thickBot="1" x14ac:dyDescent="0.4">
      <c r="A2" s="56" t="s">
        <v>218</v>
      </c>
      <c r="B2" s="56"/>
      <c r="C2" s="56"/>
      <c r="D2" s="56"/>
      <c r="E2" s="56"/>
    </row>
    <row r="3" spans="1:5" ht="20.149999999999999" customHeight="1" x14ac:dyDescent="0.35">
      <c r="A3" s="35" t="s">
        <v>6</v>
      </c>
      <c r="B3" s="37" t="s">
        <v>11</v>
      </c>
      <c r="C3" s="49"/>
      <c r="D3" s="49"/>
    </row>
    <row r="4" spans="1:5" s="50" customFormat="1" ht="35.5" customHeight="1" x14ac:dyDescent="0.35">
      <c r="A4" s="30" t="s">
        <v>283</v>
      </c>
      <c r="B4" s="48"/>
    </row>
    <row r="5" spans="1:5" s="50" customFormat="1" ht="35.5" customHeight="1" x14ac:dyDescent="0.35">
      <c r="A5" s="23" t="s">
        <v>242</v>
      </c>
      <c r="B5" s="48"/>
    </row>
    <row r="6" spans="1:5" s="50" customFormat="1" ht="50.25" customHeight="1" x14ac:dyDescent="0.35">
      <c r="A6" s="31" t="s">
        <v>282</v>
      </c>
      <c r="B6" s="48"/>
    </row>
    <row r="7" spans="1:5" ht="131.5" x14ac:dyDescent="0.35">
      <c r="A7" s="101" t="s">
        <v>286</v>
      </c>
      <c r="B7" s="48"/>
      <c r="C7" s="49"/>
      <c r="D7" s="49"/>
    </row>
    <row r="8" spans="1:5" ht="305.5" x14ac:dyDescent="0.35">
      <c r="A8" s="22" t="s">
        <v>363</v>
      </c>
      <c r="B8" s="48"/>
      <c r="C8" s="49"/>
      <c r="D8" s="49"/>
    </row>
    <row r="9" spans="1:5" ht="60.65" customHeight="1" x14ac:dyDescent="0.35">
      <c r="A9" s="22" t="s">
        <v>364</v>
      </c>
      <c r="B9" s="48"/>
      <c r="C9" s="49"/>
      <c r="D9" s="49"/>
    </row>
    <row r="10" spans="1:5" ht="113.25" customHeight="1" x14ac:dyDescent="0.35">
      <c r="A10" s="22" t="s">
        <v>292</v>
      </c>
      <c r="B10" s="48"/>
      <c r="C10" s="49"/>
      <c r="D10" s="49"/>
    </row>
    <row r="11" spans="1:5" ht="59.15" customHeight="1" x14ac:dyDescent="0.35">
      <c r="A11" s="147" t="s">
        <v>302</v>
      </c>
      <c r="B11" s="99" t="s">
        <v>4</v>
      </c>
      <c r="C11" s="89"/>
      <c r="D11" s="49"/>
    </row>
    <row r="12" spans="1:5" ht="87" customHeight="1" x14ac:dyDescent="0.35">
      <c r="A12" s="148" t="s">
        <v>303</v>
      </c>
      <c r="B12" s="99"/>
      <c r="C12" s="49"/>
      <c r="D12" s="49"/>
    </row>
    <row r="13" spans="1:5" s="50" customFormat="1" ht="36.65" customHeight="1" x14ac:dyDescent="0.35">
      <c r="A13" s="31" t="s">
        <v>7</v>
      </c>
      <c r="B13" s="39" t="s">
        <v>4</v>
      </c>
    </row>
    <row r="14" spans="1:5" s="50" customFormat="1" ht="138.75" customHeight="1" thickBot="1" x14ac:dyDescent="0.4">
      <c r="A14" s="43" t="s">
        <v>285</v>
      </c>
      <c r="B14" s="45"/>
    </row>
    <row r="15" spans="1:5" s="50" customFormat="1" ht="20.149999999999999" customHeight="1" x14ac:dyDescent="0.35"/>
    <row r="16" spans="1:5" ht="21" x14ac:dyDescent="0.35">
      <c r="A16" s="56" t="s">
        <v>345</v>
      </c>
      <c r="B16" s="49"/>
      <c r="C16" s="49"/>
    </row>
    <row r="17" spans="1:4" s="42" customFormat="1" ht="24.65" customHeight="1" x14ac:dyDescent="0.35">
      <c r="A17" s="200" t="s">
        <v>213</v>
      </c>
      <c r="B17" s="200"/>
      <c r="C17" s="200"/>
    </row>
    <row r="18" spans="1:4" s="42" customFormat="1" ht="75" customHeight="1" x14ac:dyDescent="0.35">
      <c r="A18" s="198" t="s">
        <v>365</v>
      </c>
      <c r="B18" s="199"/>
      <c r="C18" s="175"/>
    </row>
    <row r="19" spans="1:4" s="42" customFormat="1" ht="39" customHeight="1" x14ac:dyDescent="0.35">
      <c r="A19" s="40" t="s">
        <v>266</v>
      </c>
      <c r="B19" s="137" t="s">
        <v>4</v>
      </c>
      <c r="C19" s="133"/>
    </row>
    <row r="20" spans="1:4" s="42" customFormat="1" ht="24" customHeight="1" x14ac:dyDescent="0.35">
      <c r="A20" s="176" t="str">
        <f>IF(UPPER(TRIM($B$19))="NO","Scroll down to the next question","If you have answered yes to the above question, what is your justification for the need for a Program contribution of more than 50% of the total project cost?")</f>
        <v>If you have answered yes to the above question, what is your justification for the need for a Program contribution of more than 50% of the total project cost?</v>
      </c>
      <c r="B20" s="177"/>
      <c r="C20" s="178"/>
    </row>
    <row r="21" spans="1:4" s="42" customFormat="1" ht="47.25" customHeight="1" x14ac:dyDescent="0.35">
      <c r="A21" s="201" t="s">
        <v>291</v>
      </c>
      <c r="B21" s="202"/>
      <c r="C21" s="203"/>
      <c r="D21" s="103"/>
    </row>
    <row r="22" spans="1:4" s="42" customFormat="1" ht="87.65" customHeight="1" x14ac:dyDescent="0.35">
      <c r="A22" s="204" t="s">
        <v>237</v>
      </c>
      <c r="B22" s="205"/>
      <c r="C22" s="206"/>
    </row>
    <row r="23" spans="1:4" s="42" customFormat="1" ht="87.65" customHeight="1" x14ac:dyDescent="0.35">
      <c r="A23" s="207"/>
      <c r="B23" s="208"/>
      <c r="C23" s="209"/>
    </row>
    <row r="24" spans="1:4" x14ac:dyDescent="0.35">
      <c r="A24" s="49"/>
      <c r="B24" s="49"/>
      <c r="C24" s="49"/>
      <c r="D24" s="49"/>
    </row>
    <row r="25" spans="1:4" ht="21.5" thickBot="1" x14ac:dyDescent="0.4">
      <c r="A25" s="56" t="s">
        <v>219</v>
      </c>
      <c r="B25" s="49"/>
      <c r="C25" s="49"/>
      <c r="D25" s="49"/>
    </row>
    <row r="26" spans="1:4" ht="19.5" customHeight="1" x14ac:dyDescent="0.35">
      <c r="A26" s="36" t="s">
        <v>32</v>
      </c>
      <c r="B26" s="36" t="s">
        <v>33</v>
      </c>
      <c r="C26" s="36" t="s">
        <v>34</v>
      </c>
      <c r="D26" s="49"/>
    </row>
    <row r="27" spans="1:4" ht="59" x14ac:dyDescent="0.35">
      <c r="A27" s="26" t="s">
        <v>293</v>
      </c>
      <c r="B27" s="102"/>
      <c r="C27" s="102"/>
      <c r="D27" s="49"/>
    </row>
    <row r="28" spans="1:4" ht="32.15" customHeight="1" x14ac:dyDescent="0.35">
      <c r="A28" s="28" t="s">
        <v>263</v>
      </c>
      <c r="B28" s="186"/>
      <c r="C28" s="186"/>
      <c r="D28" s="49"/>
    </row>
    <row r="29" spans="1:4" ht="32.15" customHeight="1" x14ac:dyDescent="0.35">
      <c r="A29" s="28" t="s">
        <v>264</v>
      </c>
      <c r="B29" s="186"/>
      <c r="C29" s="186"/>
      <c r="D29" s="49"/>
    </row>
    <row r="30" spans="1:4" ht="32.15" customHeight="1" x14ac:dyDescent="0.35">
      <c r="A30" s="28" t="s">
        <v>262</v>
      </c>
      <c r="B30" s="187" t="str">
        <f>IF(AND(B28="",B29=""),"",SUM(B28:B29))</f>
        <v/>
      </c>
      <c r="C30" s="187" t="str">
        <f>IF(AND(C28="",C29=""),"",SUM(C28:C29))</f>
        <v/>
      </c>
      <c r="D30" s="49"/>
    </row>
    <row r="31" spans="1:4" ht="19" customHeight="1" x14ac:dyDescent="0.35">
      <c r="A31" s="49"/>
      <c r="B31" s="49"/>
      <c r="C31" s="49"/>
      <c r="D31" s="49"/>
    </row>
    <row r="32" spans="1:4" ht="21" x14ac:dyDescent="0.35">
      <c r="A32" s="56" t="s">
        <v>220</v>
      </c>
      <c r="B32" s="56"/>
      <c r="C32" s="49"/>
      <c r="D32" s="49"/>
    </row>
    <row r="33" spans="1:7" ht="21.65" customHeight="1" x14ac:dyDescent="0.35">
      <c r="A33" s="90" t="s">
        <v>189</v>
      </c>
      <c r="B33" s="91"/>
      <c r="C33" s="49"/>
      <c r="D33" s="49"/>
    </row>
    <row r="34" spans="1:7" ht="21.65" customHeight="1" x14ac:dyDescent="0.35">
      <c r="A34" s="32" t="s">
        <v>6</v>
      </c>
      <c r="B34" s="33" t="s">
        <v>11</v>
      </c>
      <c r="C34" s="49"/>
      <c r="D34" s="49"/>
    </row>
    <row r="35" spans="1:7" ht="31.5" customHeight="1" x14ac:dyDescent="0.35">
      <c r="A35" s="28" t="s">
        <v>243</v>
      </c>
      <c r="B35" s="46"/>
      <c r="C35" s="49"/>
      <c r="D35" s="49"/>
    </row>
    <row r="36" spans="1:7" ht="30" x14ac:dyDescent="0.35">
      <c r="A36" s="28" t="s">
        <v>244</v>
      </c>
      <c r="B36" s="46"/>
      <c r="C36" s="49"/>
      <c r="D36" s="49"/>
    </row>
    <row r="37" spans="1:7" ht="74.5" customHeight="1" x14ac:dyDescent="0.35">
      <c r="A37" s="28" t="s">
        <v>284</v>
      </c>
      <c r="B37" s="46"/>
      <c r="C37" s="49"/>
      <c r="D37" s="49"/>
    </row>
    <row r="38" spans="1:7" ht="100.5" customHeight="1" x14ac:dyDescent="0.35">
      <c r="A38" s="28" t="s">
        <v>245</v>
      </c>
      <c r="B38" s="46"/>
      <c r="C38" s="49"/>
      <c r="D38" s="49"/>
    </row>
    <row r="39" spans="1:7" customFormat="1" ht="12.75" customHeight="1" x14ac:dyDescent="0.5">
      <c r="A39" s="57"/>
      <c r="B39" s="49"/>
      <c r="C39" s="49"/>
      <c r="D39" s="49"/>
    </row>
    <row r="40" spans="1:7" s="64" customFormat="1" ht="17.149999999999999" customHeight="1" x14ac:dyDescent="0.35">
      <c r="A40" s="58" t="s">
        <v>188</v>
      </c>
      <c r="B40" s="49"/>
      <c r="C40" s="49"/>
      <c r="D40" s="59"/>
      <c r="E40" s="49"/>
      <c r="F40" s="49"/>
      <c r="G40" s="49"/>
    </row>
    <row r="41" spans="1:7" s="64" customFormat="1" ht="30.75" customHeight="1" x14ac:dyDescent="0.35">
      <c r="A41" s="194" t="s">
        <v>12</v>
      </c>
      <c r="B41" s="195"/>
      <c r="C41" s="60"/>
      <c r="D41" s="50"/>
      <c r="E41" s="50"/>
      <c r="F41" s="50"/>
      <c r="G41" s="50"/>
    </row>
    <row r="42" spans="1:7" s="64" customFormat="1" ht="15.65" customHeight="1" x14ac:dyDescent="0.35">
      <c r="A42" s="196" t="s">
        <v>13</v>
      </c>
      <c r="B42" s="197"/>
      <c r="C42" s="61"/>
      <c r="D42" s="50"/>
      <c r="E42" s="50"/>
      <c r="F42" s="50"/>
      <c r="G42" s="50"/>
    </row>
    <row r="43" spans="1:7" s="64" customFormat="1" ht="16" thickBot="1" x14ac:dyDescent="0.4">
      <c r="A43" s="62"/>
      <c r="B43" s="63"/>
      <c r="C43" s="61"/>
      <c r="D43" s="50"/>
      <c r="E43" s="50"/>
      <c r="F43" s="50"/>
      <c r="G43" s="50"/>
    </row>
    <row r="44" spans="1:7" s="64" customFormat="1" ht="20.149999999999999" customHeight="1" x14ac:dyDescent="0.35">
      <c r="A44" s="35" t="s">
        <v>14</v>
      </c>
      <c r="B44" s="38" t="s">
        <v>11</v>
      </c>
      <c r="C44" s="29"/>
      <c r="D44" s="50"/>
      <c r="E44" s="50"/>
      <c r="F44" s="50"/>
      <c r="G44" s="50"/>
    </row>
    <row r="45" spans="1:7" s="64" customFormat="1" ht="54.75" customHeight="1" thickBot="1" x14ac:dyDescent="0.4">
      <c r="A45" s="95" t="s">
        <v>246</v>
      </c>
      <c r="B45" s="47" t="s">
        <v>4</v>
      </c>
      <c r="C45" s="29"/>
      <c r="D45" s="50"/>
      <c r="E45" s="50"/>
      <c r="F45" s="50"/>
      <c r="G45" s="50"/>
    </row>
    <row r="46" spans="1:7" s="64" customFormat="1" ht="27" customHeight="1" x14ac:dyDescent="0.35">
      <c r="A46" s="179"/>
      <c r="B46" s="82"/>
      <c r="C46" s="29"/>
      <c r="D46" s="50"/>
      <c r="E46" s="50"/>
      <c r="F46" s="50"/>
      <c r="G46" s="50"/>
    </row>
    <row r="47" spans="1:7" s="64" customFormat="1" ht="17.649999999999999" customHeight="1" x14ac:dyDescent="0.35">
      <c r="A47" s="192" t="s">
        <v>15</v>
      </c>
      <c r="B47" s="193"/>
      <c r="C47" s="193"/>
      <c r="D47" s="50"/>
      <c r="E47" s="50"/>
      <c r="F47" s="50"/>
      <c r="G47" s="50"/>
    </row>
    <row r="48" spans="1:7" s="64" customFormat="1" ht="31" x14ac:dyDescent="0.35">
      <c r="A48" s="92" t="s">
        <v>6</v>
      </c>
      <c r="B48" s="92" t="s">
        <v>17</v>
      </c>
      <c r="C48" s="92" t="s">
        <v>18</v>
      </c>
      <c r="D48" s="33" t="s">
        <v>16</v>
      </c>
      <c r="E48" s="50"/>
      <c r="F48" s="50"/>
      <c r="G48" s="50"/>
    </row>
    <row r="49" spans="1:7" s="64" customFormat="1" ht="32.5" customHeight="1" x14ac:dyDescent="0.35">
      <c r="A49" s="28" t="s">
        <v>230</v>
      </c>
      <c r="B49" s="46"/>
      <c r="C49" s="93"/>
      <c r="D49" s="94" t="str">
        <f>HYPERLINK("https://maps.google.com/?q=" &amp;B49 &amp;"," &amp;C49)</f>
        <v>https://maps.google.com/?q=,</v>
      </c>
      <c r="E49" s="50"/>
      <c r="F49" s="50"/>
      <c r="G49" s="50"/>
    </row>
    <row r="50" spans="1:7" s="64" customFormat="1" ht="29.5" customHeight="1" x14ac:dyDescent="0.35">
      <c r="A50" s="65"/>
      <c r="B50" s="60"/>
      <c r="C50" s="60"/>
      <c r="D50" s="50"/>
      <c r="E50" s="50"/>
      <c r="F50" s="50"/>
      <c r="G50" s="50"/>
    </row>
    <row r="51" spans="1:7" s="64" customFormat="1" ht="19.5" customHeight="1" x14ac:dyDescent="0.35">
      <c r="A51" s="192" t="s">
        <v>19</v>
      </c>
      <c r="B51" s="193"/>
      <c r="C51" s="193"/>
      <c r="D51" s="50"/>
      <c r="E51" s="50"/>
      <c r="F51" s="50"/>
      <c r="G51" s="50"/>
    </row>
    <row r="52" spans="1:7" s="64" customFormat="1" ht="31" x14ac:dyDescent="0.35">
      <c r="A52" s="92" t="s">
        <v>20</v>
      </c>
      <c r="B52" s="92" t="s">
        <v>17</v>
      </c>
      <c r="C52" s="92" t="s">
        <v>18</v>
      </c>
      <c r="D52" s="33" t="s">
        <v>16</v>
      </c>
      <c r="E52" s="50"/>
      <c r="F52" s="50"/>
      <c r="G52" s="50"/>
    </row>
    <row r="53" spans="1:7" s="64" customFormat="1" ht="15.5" x14ac:dyDescent="0.35">
      <c r="A53" s="28" t="s">
        <v>191</v>
      </c>
      <c r="B53" s="46"/>
      <c r="C53" s="46"/>
      <c r="D53" s="190" t="str">
        <f>HYPERLINK("https://www.google.com.au/maps/dir/" &amp;B53 &amp;"," &amp;C53 &amp; "/" &amp; B54 &amp; "," &amp; C54)</f>
        <v>https://www.google.com.au/maps/dir/,/,</v>
      </c>
      <c r="E53" s="50"/>
      <c r="F53" s="50"/>
      <c r="G53" s="50"/>
    </row>
    <row r="54" spans="1:7" s="64" customFormat="1" ht="15.5" x14ac:dyDescent="0.35">
      <c r="A54" s="28" t="s">
        <v>21</v>
      </c>
      <c r="B54" s="46"/>
      <c r="C54" s="46"/>
      <c r="D54" s="190"/>
      <c r="E54" s="50"/>
      <c r="F54" s="50"/>
      <c r="G54" s="50"/>
    </row>
    <row r="55" spans="1:7" s="64" customFormat="1" ht="31" x14ac:dyDescent="0.35">
      <c r="A55" s="92" t="s">
        <v>22</v>
      </c>
      <c r="B55" s="92" t="s">
        <v>17</v>
      </c>
      <c r="C55" s="92" t="s">
        <v>18</v>
      </c>
      <c r="D55" s="33" t="s">
        <v>16</v>
      </c>
      <c r="E55" s="50"/>
      <c r="F55" s="50"/>
      <c r="G55" s="50"/>
    </row>
    <row r="56" spans="1:7" s="64" customFormat="1" ht="15.5" x14ac:dyDescent="0.35">
      <c r="A56" s="28" t="s">
        <v>192</v>
      </c>
      <c r="B56" s="46"/>
      <c r="C56" s="46"/>
      <c r="D56" s="190" t="str">
        <f>HYPERLINK("https://www.google.com.au/maps/dir/" &amp;B56 &amp;"," &amp;C56 &amp; "/" &amp; B57 &amp; "," &amp; C57)</f>
        <v>https://www.google.com.au/maps/dir/,/,</v>
      </c>
      <c r="E56" s="50"/>
      <c r="F56" s="50"/>
      <c r="G56" s="50"/>
    </row>
    <row r="57" spans="1:7" s="64" customFormat="1" ht="15.5" x14ac:dyDescent="0.35">
      <c r="A57" s="28" t="s">
        <v>23</v>
      </c>
      <c r="B57" s="46"/>
      <c r="C57" s="46"/>
      <c r="D57" s="190"/>
      <c r="E57" s="50"/>
      <c r="F57" s="50"/>
      <c r="G57" s="50"/>
    </row>
    <row r="58" spans="1:7" s="64" customFormat="1" ht="31" x14ac:dyDescent="0.35">
      <c r="A58" s="92" t="s">
        <v>24</v>
      </c>
      <c r="B58" s="92" t="s">
        <v>17</v>
      </c>
      <c r="C58" s="92" t="s">
        <v>18</v>
      </c>
      <c r="D58" s="33" t="s">
        <v>16</v>
      </c>
      <c r="E58" s="50"/>
      <c r="F58" s="50"/>
      <c r="G58" s="50"/>
    </row>
    <row r="59" spans="1:7" s="64" customFormat="1" ht="15.5" x14ac:dyDescent="0.35">
      <c r="A59" s="28" t="s">
        <v>25</v>
      </c>
      <c r="B59" s="46"/>
      <c r="C59" s="46"/>
      <c r="D59" s="190" t="str">
        <f>HYPERLINK("https://www.google.com.au/maps/dir/" &amp;B59 &amp;"," &amp;C59 &amp; "/" &amp; B60 &amp; "," &amp; C60)</f>
        <v>https://www.google.com.au/maps/dir/,/,</v>
      </c>
      <c r="E59" s="50"/>
      <c r="F59" s="50"/>
      <c r="G59" s="50"/>
    </row>
    <row r="60" spans="1:7" s="64" customFormat="1" ht="15.5" x14ac:dyDescent="0.35">
      <c r="A60" s="28" t="s">
        <v>26</v>
      </c>
      <c r="B60" s="46"/>
      <c r="C60" s="46"/>
      <c r="D60" s="190"/>
      <c r="E60" s="50"/>
      <c r="F60" s="50"/>
      <c r="G60" s="50"/>
    </row>
    <row r="61" spans="1:7" s="64" customFormat="1" ht="31" x14ac:dyDescent="0.35">
      <c r="A61" s="92" t="s">
        <v>196</v>
      </c>
      <c r="B61" s="92" t="s">
        <v>17</v>
      </c>
      <c r="C61" s="92" t="s">
        <v>18</v>
      </c>
      <c r="D61" s="33" t="s">
        <v>16</v>
      </c>
    </row>
    <row r="62" spans="1:7" s="64" customFormat="1" ht="15.5" x14ac:dyDescent="0.35">
      <c r="A62" s="28" t="s">
        <v>197</v>
      </c>
      <c r="B62" s="46"/>
      <c r="C62" s="46"/>
      <c r="D62" s="190" t="str">
        <f>HYPERLINK("https://www.google.com.au/maps/dir/" &amp;B62 &amp;"," &amp;C62 &amp; "/" &amp; B63 &amp; "," &amp; C63)</f>
        <v>https://www.google.com.au/maps/dir/,/,</v>
      </c>
    </row>
    <row r="63" spans="1:7" s="64" customFormat="1" ht="15.5" x14ac:dyDescent="0.35">
      <c r="A63" s="28" t="s">
        <v>198</v>
      </c>
      <c r="B63" s="46"/>
      <c r="C63" s="46"/>
      <c r="D63" s="190"/>
    </row>
    <row r="64" spans="1:7" ht="31" x14ac:dyDescent="0.35">
      <c r="A64" s="92" t="s">
        <v>199</v>
      </c>
      <c r="B64" s="92" t="s">
        <v>17</v>
      </c>
      <c r="C64" s="92" t="s">
        <v>18</v>
      </c>
      <c r="D64" s="33" t="s">
        <v>16</v>
      </c>
    </row>
    <row r="65" spans="1:4" ht="15.5" x14ac:dyDescent="0.35">
      <c r="A65" s="28" t="s">
        <v>200</v>
      </c>
      <c r="B65" s="46"/>
      <c r="C65" s="46"/>
      <c r="D65" s="190" t="str">
        <f>HYPERLINK("https://www.google.com.au/maps/dir/" &amp;B65 &amp;"," &amp;C65 &amp; "/" &amp; B66 &amp; "," &amp; C66)</f>
        <v>https://www.google.com.au/maps/dir/,/,</v>
      </c>
    </row>
    <row r="66" spans="1:4" ht="15.5" x14ac:dyDescent="0.35">
      <c r="A66" s="28" t="s">
        <v>201</v>
      </c>
      <c r="B66" s="46"/>
      <c r="C66" s="46"/>
      <c r="D66" s="190"/>
    </row>
    <row r="67" spans="1:4" ht="31" x14ac:dyDescent="0.35">
      <c r="A67" s="92" t="s">
        <v>222</v>
      </c>
      <c r="B67" s="92" t="s">
        <v>17</v>
      </c>
      <c r="C67" s="92" t="s">
        <v>18</v>
      </c>
      <c r="D67" s="33" t="s">
        <v>16</v>
      </c>
    </row>
    <row r="68" spans="1:4" ht="15.5" x14ac:dyDescent="0.35">
      <c r="A68" s="28" t="s">
        <v>223</v>
      </c>
      <c r="B68" s="46"/>
      <c r="C68" s="46"/>
      <c r="D68" s="190" t="str">
        <f>HYPERLINK("https://www.google.com.au/maps/dir/" &amp;B68 &amp;"," &amp;C68 &amp; "/" &amp; B69 &amp; "," &amp; C69)</f>
        <v>https://www.google.com.au/maps/dir/,/,</v>
      </c>
    </row>
    <row r="69" spans="1:4" ht="15.5" x14ac:dyDescent="0.35">
      <c r="A69" s="28" t="s">
        <v>224</v>
      </c>
      <c r="B69" s="46"/>
      <c r="C69" s="46"/>
      <c r="D69" s="190"/>
    </row>
  </sheetData>
  <sheetProtection algorithmName="SHA-512" hashValue="kS9vgebxmMsfVJ80yTYaLEzkJHu0Wt00TY0UqL0IXQEyJ7CuFrBf+Aj9VrGlwSH71Km6xgTZEP84xVPAwQezDA==" saltValue="8SChaQ1cjDJui8BTZxecfw==" spinCount="100000" sheet="1" formatCells="0" formatColumns="0" formatRows="0" insertHyperlinks="0"/>
  <dataConsolidate/>
  <customSheetViews>
    <customSheetView guid="{A90951F7-ADB6-4486-81B1-49E227A79FFE}">
      <selection activeCell="B1" sqref="B1"/>
      <pageMargins left="0" right="0" top="0" bottom="0" header="0" footer="0"/>
      <pageSetup orientation="portrait" r:id="rId1"/>
    </customSheetView>
    <customSheetView guid="{470E5601-347B-462E-B45C-66E1F09398AB}">
      <selection activeCell="B1" sqref="B1"/>
      <pageMargins left="0" right="0" top="0" bottom="0" header="0" footer="0"/>
      <pageSetup orientation="portrait" r:id="rId2"/>
    </customSheetView>
  </customSheetViews>
  <mergeCells count="15">
    <mergeCell ref="D68:D69"/>
    <mergeCell ref="D62:D63"/>
    <mergeCell ref="D65:D66"/>
    <mergeCell ref="A1:B1"/>
    <mergeCell ref="A47:C47"/>
    <mergeCell ref="A41:B41"/>
    <mergeCell ref="A42:B42"/>
    <mergeCell ref="D59:D60"/>
    <mergeCell ref="D56:D57"/>
    <mergeCell ref="D53:D54"/>
    <mergeCell ref="A51:C51"/>
    <mergeCell ref="A18:B18"/>
    <mergeCell ref="A17:C17"/>
    <mergeCell ref="A21:C21"/>
    <mergeCell ref="A22:C23"/>
  </mergeCells>
  <conditionalFormatting sqref="A21 A22:C23">
    <cfRule type="expression" dxfId="21" priority="11">
      <formula>UPPER(TRIM($B$19))="NO"</formula>
    </cfRule>
  </conditionalFormatting>
  <conditionalFormatting sqref="A47:D47">
    <cfRule type="expression" dxfId="20" priority="6">
      <formula>ISNUMBER(SEARCH("Option B",$B$45))</formula>
    </cfRule>
  </conditionalFormatting>
  <conditionalFormatting sqref="A48:D49">
    <cfRule type="expression" dxfId="19" priority="5">
      <formula>ISNUMBER(SEARCH("Option B",$B$45))</formula>
    </cfRule>
  </conditionalFormatting>
  <conditionalFormatting sqref="A51:D51">
    <cfRule type="expression" dxfId="18" priority="4">
      <formula>ISNUMBER(SEARCH("Option A",$B$45))</formula>
    </cfRule>
  </conditionalFormatting>
  <conditionalFormatting sqref="A52:D69">
    <cfRule type="expression" dxfId="17" priority="3">
      <formula>ISNUMBER(SEARCH("Option A",$B$45))</formula>
    </cfRule>
  </conditionalFormatting>
  <conditionalFormatting sqref="D18:D21">
    <cfRule type="expression" dxfId="16" priority="10">
      <formula>UPPER(TRIM($B$19))="NO"</formula>
    </cfRule>
  </conditionalFormatting>
  <conditionalFormatting sqref="D40">
    <cfRule type="containsText" dxfId="15" priority="2" operator="containsText" text="10%">
      <formula>NOT(ISERROR(SEARCH("10%",D40)))</formula>
    </cfRule>
  </conditionalFormatting>
  <dataValidations count="6">
    <dataValidation type="list" allowBlank="1" showInputMessage="1" showErrorMessage="1" sqref="B45" xr:uid="{FE7E361A-022F-42D9-8616-E3EFD4B6AF48}">
      <formula1>"Select from drop down menu, Option A: Single-point location, Option B: Multiple-point locations"</formula1>
    </dataValidation>
    <dataValidation type="list" allowBlank="1" showInputMessage="1" showErrorMessage="1" sqref="B11 B19:B20 B13" xr:uid="{19A4FD5D-1801-4046-8E33-49EF9D2C6DDE}">
      <formula1>"Yes, No"</formula1>
    </dataValidation>
    <dataValidation type="decimal" allowBlank="1" showInputMessage="1" showErrorMessage="1" error="ERROR - Longitude values must be between -180 and +180 decimal degrees." sqref="C49 C53:C54 C56:C57 C59:C60 C62:C63 C65:C66 C68:C69" xr:uid="{E8EF6A94-BACE-449B-8492-FCEF43BB6F83}">
      <formula1>-180</formula1>
      <formula2>180</formula2>
    </dataValidation>
    <dataValidation type="decimal" allowBlank="1" showInputMessage="1" showErrorMessage="1" error="ERROR - Latitude values must be between -90 and +90 decimal degrees." sqref="B49 B53:B54 B56:B57 B59:B60 B62:B63 B65:B66 B68:B69" xr:uid="{279ED889-E6C7-40F6-9654-1F68C8DAD9BD}">
      <formula1>-90</formula1>
      <formula2>90</formula2>
    </dataValidation>
    <dataValidation type="whole" operator="greaterThanOrEqual" allowBlank="1" showInputMessage="1" showErrorMessage="1" error="ERROR - Please enter a positive whole number." sqref="B28:C29" xr:uid="{4C2C7DF2-35A8-40AA-A80B-F7E19A3D06B7}">
      <formula1>0</formula1>
    </dataValidation>
    <dataValidation type="decimal" operator="greaterThanOrEqual" allowBlank="1" showInputMessage="1" showErrorMessage="1" sqref="B27:C27" xr:uid="{BACB9586-921F-450C-AD98-B9A60C674E6C}">
      <formula1>0</formula1>
    </dataValidation>
  </dataValidations>
  <hyperlinks>
    <hyperlink ref="A39" r:id="rId3" display="https://support.google.com/maps/answer/18539?hl=en&amp;co=GENIE.Platform%3DDesktop&amp;oco=2" xr:uid="{00000000-0004-0000-0300-000000000000}"/>
    <hyperlink ref="A42:B42" r:id="rId4" display="https://support.google.com/maps/answer/18539?hl=en&amp;co=GENIE.Platform%3DDesktop&amp;oco=2" xr:uid="{5F4BEB18-8A3E-458F-BC14-6C379C94E646}"/>
  </hyperlinks>
  <pageMargins left="0.7" right="0.7" top="0.75" bottom="0.75" header="0.3" footer="0.3"/>
  <pageSetup paperSize="9" orientation="landscape" r:id="rId5"/>
  <headerFooter>
    <oddHeader>&amp;C&amp;"Aptos"&amp;14&amp;KFF0000 OFFICIAL&amp;1#_x000D_</oddHeader>
    <oddFooter>&amp;C_x000D_&amp;1#&amp;"Aptos"&amp;14&amp;KFF0000 OFFICIAL</oddFooter>
  </headerFooter>
  <ignoredErrors>
    <ignoredError sqref="B30:C3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8310-5E86-438E-91AB-8910FDFB5E9D}">
  <sheetPr>
    <tabColor rgb="FF0070C0"/>
  </sheetPr>
  <dimension ref="A1:H19"/>
  <sheetViews>
    <sheetView workbookViewId="0">
      <selection sqref="A1:B1"/>
    </sheetView>
  </sheetViews>
  <sheetFormatPr defaultColWidth="8.7265625" defaultRowHeight="14.5" x14ac:dyDescent="0.35"/>
  <cols>
    <col min="1" max="1" width="64" style="49" customWidth="1"/>
    <col min="2" max="3" width="28.54296875" style="49" customWidth="1"/>
    <col min="4" max="4" width="95.7265625" style="49" customWidth="1"/>
    <col min="5" max="6" width="8.7265625" style="49"/>
    <col min="7" max="8" width="11.81640625" style="49" bestFit="1" customWidth="1"/>
    <col min="9" max="16384" width="8.7265625" style="49"/>
  </cols>
  <sheetData>
    <row r="1" spans="1:8" ht="38.5" x14ac:dyDescent="0.35">
      <c r="A1" s="191" t="s">
        <v>346</v>
      </c>
      <c r="B1" s="191"/>
    </row>
    <row r="2" spans="1:8" ht="6" customHeight="1" x14ac:dyDescent="0.35"/>
    <row r="3" spans="1:8" ht="21" x14ac:dyDescent="0.35">
      <c r="A3" s="56" t="s">
        <v>343</v>
      </c>
      <c r="B3" s="70"/>
    </row>
    <row r="4" spans="1:8" ht="52.5" customHeight="1" x14ac:dyDescent="0.35">
      <c r="A4" s="210" t="s">
        <v>361</v>
      </c>
      <c r="B4" s="211"/>
      <c r="C4" s="211"/>
    </row>
    <row r="5" spans="1:8" ht="8.5" customHeight="1" x14ac:dyDescent="0.35">
      <c r="A5" s="56"/>
    </row>
    <row r="6" spans="1:8" s="50" customFormat="1" ht="54" customHeight="1" x14ac:dyDescent="0.35">
      <c r="A6" s="151" t="s">
        <v>358</v>
      </c>
      <c r="B6" s="136" t="s">
        <v>4</v>
      </c>
      <c r="C6" s="182" t="str">
        <f>IF(OR($B$6="",$B$6="Select from drop down menu"),"ERROR - Project Type has not been selected","")</f>
        <v>ERROR - Project Type has not been selected</v>
      </c>
    </row>
    <row r="7" spans="1:8" s="50" customFormat="1" ht="12.65" customHeight="1" x14ac:dyDescent="0.35">
      <c r="A7" s="29"/>
      <c r="B7" s="29"/>
      <c r="C7" s="29"/>
    </row>
    <row r="8" spans="1:8" s="50" customFormat="1" ht="41.15" customHeight="1" x14ac:dyDescent="0.35">
      <c r="A8" s="212" t="s">
        <v>360</v>
      </c>
      <c r="B8" s="213"/>
      <c r="C8" s="213"/>
      <c r="G8" s="180"/>
      <c r="H8" s="180"/>
    </row>
    <row r="9" spans="1:8" ht="19.5" customHeight="1" x14ac:dyDescent="0.35">
      <c r="A9" s="32" t="s">
        <v>341</v>
      </c>
      <c r="B9" s="32" t="s">
        <v>195</v>
      </c>
      <c r="C9" s="32" t="s">
        <v>347</v>
      </c>
      <c r="D9" s="174"/>
    </row>
    <row r="10" spans="1:8" ht="36" customHeight="1" x14ac:dyDescent="0.35">
      <c r="A10" s="169" t="str">
        <f>IF($B$6="Design and construction","Completion of pre-construction design","")</f>
        <v/>
      </c>
      <c r="B10" s="153"/>
      <c r="C10" s="170" t="str">
        <f>IF($B$6="Design and Construction",0.1,"")</f>
        <v/>
      </c>
      <c r="D10" s="184" t="str">
        <f>IF(AND($B$6="Design and Construction",$B$10&gt;'Date Calcs'!$A$8),"WARNING - Proposed design completion date exceeds expected timeframes in chapter 4.2 of the program guidelines, please adjust","")</f>
        <v/>
      </c>
    </row>
    <row r="11" spans="1:8" ht="36" customHeight="1" x14ac:dyDescent="0.35">
      <c r="A11" s="152" t="s">
        <v>186</v>
      </c>
      <c r="B11" s="154"/>
      <c r="C11" s="170" t="str">
        <f>IF($B$6="Design and Construction",0.4,IF($B$6="Construction Only",0.4,""))</f>
        <v/>
      </c>
      <c r="D11" s="182" t="str">
        <f>IF(AND($B$6="Design and Construction",$B$11&gt;'Date Calcs'!$B$8),"WARNING - Proposed construction commencement date exceeds expected timeframes in chapter 4.2 of the program guidelines, please adjust",IF(AND($B$6="Construction Only",$B$11&gt;'Date Calcs'!$A$13),"WARNING - Proposed construction commencement date exceeds expected timeframes in chapter 4.2 of the program guidelines, please adjust",""))</f>
        <v/>
      </c>
      <c r="E11" s="145"/>
    </row>
    <row r="12" spans="1:8" ht="36" customHeight="1" x14ac:dyDescent="0.35">
      <c r="A12" s="152" t="s">
        <v>187</v>
      </c>
      <c r="B12" s="154"/>
      <c r="C12" s="170" t="str">
        <f>IF($B$6="Design and Construction",0.3,IF($B$6="Construction Only",0.4,""))</f>
        <v/>
      </c>
      <c r="D12" s="182" t="str">
        <f>IF(AND($B$6="Design and Construction",$B$12&gt;'Date Calcs'!$C$8),"WARNING - Proposed construction completion date exceeds expected timeframes in chapter 4.2 of the program guidelines, please adjust",IF(AND($B$6="Construction Only",$B$12&gt;'Date Calcs'!$B$13),"WARNING - Proposed construction completion date exceeds expected timeframes in chapter 4.2 of the program guidelines, please adjust",""))</f>
        <v/>
      </c>
    </row>
    <row r="13" spans="1:8" ht="36" customHeight="1" x14ac:dyDescent="0.35">
      <c r="A13" s="140" t="s">
        <v>344</v>
      </c>
      <c r="B13" s="172" t="str">
        <f>IF(B12="","",EDATE(B12,3))</f>
        <v/>
      </c>
      <c r="C13" s="170" t="str">
        <f>IF($B$6="Design and Construction",0.2,IF($B$6="Construction Only",0.2,""))</f>
        <v/>
      </c>
      <c r="D13" s="182"/>
    </row>
    <row r="14" spans="1:8" ht="36" customHeight="1" x14ac:dyDescent="0.35">
      <c r="A14" s="143" t="s">
        <v>340</v>
      </c>
      <c r="B14" s="144"/>
      <c r="C14" s="171">
        <f>SUM(C10:C13)</f>
        <v>0</v>
      </c>
      <c r="D14" s="173"/>
    </row>
    <row r="15" spans="1:8" ht="18" customHeight="1" x14ac:dyDescent="0.35">
      <c r="A15" s="173"/>
      <c r="B15" s="173"/>
      <c r="C15" s="173"/>
      <c r="D15" s="70"/>
    </row>
    <row r="16" spans="1:8" ht="64.5" customHeight="1" x14ac:dyDescent="0.35">
      <c r="A16" s="182" t="str">
        <f>IF(AND($B$6="Design and Construction",OR(ISBLANK($B$10)=TRUE,ISBLANK($B$11)=TRUE,ISBLANK($B$12)=TRUE)),"ERROR - Milestone dates are incomplete",IF(AND($B$6="Construction Only",OR(ISBLANK($B$11)=TRUE,ISBLANK($B$12)=TRUE)),"ERROR - Milestone dates are incomplete",""))</f>
        <v/>
      </c>
      <c r="B16" s="183" t="str" cm="1">
        <f t="array" ref="B16">_xlfn.LET(_xlpm.dates, _xlfn.TOCOL(B10:B12, 1), IF(COUNT(_xlpm.dates)&lt;2, "", IF(AND(_xlfn.DROP(_xlpm.dates, -1) &lt;= _xlfn.DROP(_xlpm.dates, 1)), "", "ERROR - Milestone dates are not in order")))</f>
        <v/>
      </c>
      <c r="C16" s="174"/>
    </row>
    <row r="17" spans="1:4" s="42" customFormat="1" ht="15.5" x14ac:dyDescent="0.35">
      <c r="A17" s="141"/>
      <c r="B17" s="141"/>
      <c r="C17" s="142"/>
      <c r="D17" s="69"/>
    </row>
    <row r="19" spans="1:4" ht="15.5" x14ac:dyDescent="0.35">
      <c r="A19" s="41"/>
    </row>
  </sheetData>
  <sheetProtection algorithmName="SHA-512" hashValue="+u1ClboMRTMUnEDof8MqS3/qIokY2II03HYHI4zXwfUMQ71xDGddE9Fx4DjsfRJ40ipTRcnUDfKHWUO8QdNPKg==" saltValue="t2qUwhA3p0sWVDjBhELpfA==" spinCount="100000" sheet="1" formatCells="0" formatColumns="0" formatRows="0" insertHyperlinks="0"/>
  <mergeCells count="3">
    <mergeCell ref="A1:B1"/>
    <mergeCell ref="A4:C4"/>
    <mergeCell ref="A8:C8"/>
  </mergeCells>
  <conditionalFormatting sqref="A10">
    <cfRule type="containsText" dxfId="14" priority="4" operator="containsText" text="design">
      <formula>NOT(ISERROR(SEARCH("design",A10)))</formula>
    </cfRule>
  </conditionalFormatting>
  <conditionalFormatting sqref="A10:B10">
    <cfRule type="expression" dxfId="13" priority="10">
      <formula>$B$6&lt;&gt;"Design and Construction"</formula>
    </cfRule>
  </conditionalFormatting>
  <conditionalFormatting sqref="A16:B16">
    <cfRule type="containsText" dxfId="12" priority="7" operator="containsText" text="ERROR">
      <formula>NOT(ISERROR(SEARCH("ERROR",A16)))</formula>
    </cfRule>
  </conditionalFormatting>
  <conditionalFormatting sqref="B10">
    <cfRule type="expression" dxfId="11" priority="6">
      <formula>$B$6="Design and Construction"</formula>
    </cfRule>
  </conditionalFormatting>
  <conditionalFormatting sqref="C6">
    <cfRule type="containsText" dxfId="10" priority="1" operator="containsText" text="ERROR">
      <formula>NOT(ISERROR(SEARCH("ERROR",C6)))</formula>
    </cfRule>
  </conditionalFormatting>
  <conditionalFormatting sqref="C10">
    <cfRule type="expression" dxfId="9" priority="9">
      <formula>$B$6&lt;&gt;"Design and Construction"</formula>
    </cfRule>
  </conditionalFormatting>
  <conditionalFormatting sqref="D10:D13">
    <cfRule type="containsText" dxfId="8" priority="2" operator="containsText" text="WARNING">
      <formula>NOT(ISERROR(SEARCH("WARNING",D10)))</formula>
    </cfRule>
  </conditionalFormatting>
  <dataValidations count="2">
    <dataValidation type="date" operator="greaterThanOrEqual" allowBlank="1" showInputMessage="1" showErrorMessage="1" error="ERROR: Date entered is less than 18 weeks after the tranche closure date (i.e. prior to 3 February 2027), or an invalid input was provided." sqref="B10:B12" xr:uid="{D0253CF8-509D-41F7-9A33-D013DBC06A27}">
      <formula1>46421</formula1>
    </dataValidation>
    <dataValidation type="list" allowBlank="1" showInputMessage="1" showErrorMessage="1" sqref="B6" xr:uid="{4A958783-42EF-4267-90B7-B4F4A2E9D5B9}">
      <formula1>" Construction Only, Design and Construction"</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B1:G81"/>
  <sheetViews>
    <sheetView zoomScaleNormal="100" workbookViewId="0">
      <selection activeCell="B1" sqref="B1:C1"/>
    </sheetView>
  </sheetViews>
  <sheetFormatPr defaultColWidth="8.7265625" defaultRowHeight="14.5" x14ac:dyDescent="0.35"/>
  <cols>
    <col min="1" max="1" width="1.453125" style="49" customWidth="1"/>
    <col min="2" max="3" width="37.54296875" style="59" customWidth="1"/>
    <col min="4" max="7" width="37.54296875" style="49" customWidth="1"/>
    <col min="8" max="8" width="40.54296875" style="49" customWidth="1"/>
    <col min="9" max="16384" width="8.7265625" style="49"/>
  </cols>
  <sheetData>
    <row r="1" spans="2:7" ht="38.5" x14ac:dyDescent="0.35">
      <c r="B1" s="191" t="s">
        <v>29</v>
      </c>
      <c r="C1" s="191"/>
    </row>
    <row r="2" spans="2:7" ht="15.5" x14ac:dyDescent="0.35">
      <c r="B2" s="67" t="s">
        <v>327</v>
      </c>
    </row>
    <row r="3" spans="2:7" ht="15.5" x14ac:dyDescent="0.35">
      <c r="B3" s="67" t="s">
        <v>328</v>
      </c>
    </row>
    <row r="4" spans="2:7" ht="15.5" x14ac:dyDescent="0.35">
      <c r="B4" s="68" t="s">
        <v>202</v>
      </c>
      <c r="C4" s="49"/>
    </row>
    <row r="5" spans="2:7" ht="15.5" x14ac:dyDescent="0.35">
      <c r="B5" s="68" t="s">
        <v>203</v>
      </c>
    </row>
    <row r="6" spans="2:7" ht="15.5" x14ac:dyDescent="0.35">
      <c r="B6" s="68" t="s">
        <v>204</v>
      </c>
    </row>
    <row r="7" spans="2:7" ht="15.5" x14ac:dyDescent="0.35">
      <c r="B7" s="68" t="s">
        <v>205</v>
      </c>
    </row>
    <row r="8" spans="2:7" ht="15.5" x14ac:dyDescent="0.35">
      <c r="B8" s="68" t="s">
        <v>206</v>
      </c>
    </row>
    <row r="10" spans="2:7" ht="15.5" x14ac:dyDescent="0.35">
      <c r="B10" s="98" t="s">
        <v>236</v>
      </c>
      <c r="C10" s="49"/>
      <c r="E10" s="72"/>
    </row>
    <row r="11" spans="2:7" ht="31" customHeight="1" x14ac:dyDescent="0.35">
      <c r="B11" s="223" t="s">
        <v>338</v>
      </c>
      <c r="C11" s="223"/>
      <c r="D11" s="223"/>
      <c r="E11" s="223"/>
      <c r="F11" s="223"/>
      <c r="G11" s="223"/>
    </row>
    <row r="12" spans="2:7" ht="7.5" customHeight="1" x14ac:dyDescent="0.35">
      <c r="B12" s="97"/>
      <c r="C12" s="49"/>
      <c r="E12" s="72"/>
    </row>
    <row r="13" spans="2:7" x14ac:dyDescent="0.35">
      <c r="B13" s="100" t="s">
        <v>333</v>
      </c>
      <c r="C13" s="49"/>
      <c r="E13" s="72"/>
    </row>
    <row r="14" spans="2:7" ht="7.5" customHeight="1" x14ac:dyDescent="0.35">
      <c r="B14" s="97"/>
      <c r="C14" s="49"/>
      <c r="E14" s="72"/>
    </row>
    <row r="15" spans="2:7" ht="15" thickBot="1" x14ac:dyDescent="0.4">
      <c r="B15" s="97" t="s">
        <v>261</v>
      </c>
      <c r="C15" s="49"/>
      <c r="E15" s="72"/>
    </row>
    <row r="16" spans="2:7" ht="149.5" customHeight="1" x14ac:dyDescent="0.35">
      <c r="B16" s="214" t="s">
        <v>237</v>
      </c>
      <c r="C16" s="215"/>
      <c r="D16" s="215"/>
      <c r="E16" s="215"/>
      <c r="F16" s="215"/>
      <c r="G16" s="216"/>
    </row>
    <row r="17" spans="2:7" ht="149.5" customHeight="1" x14ac:dyDescent="0.35">
      <c r="B17" s="217"/>
      <c r="C17" s="218"/>
      <c r="D17" s="218"/>
      <c r="E17" s="218"/>
      <c r="F17" s="218"/>
      <c r="G17" s="219"/>
    </row>
    <row r="18" spans="2:7" ht="149.5" customHeight="1" x14ac:dyDescent="0.35">
      <c r="B18" s="217"/>
      <c r="C18" s="218"/>
      <c r="D18" s="218"/>
      <c r="E18" s="218"/>
      <c r="F18" s="218"/>
      <c r="G18" s="219"/>
    </row>
    <row r="19" spans="2:7" ht="149.5" customHeight="1" x14ac:dyDescent="0.35">
      <c r="B19" s="217"/>
      <c r="C19" s="218"/>
      <c r="D19" s="218"/>
      <c r="E19" s="218"/>
      <c r="F19" s="218"/>
      <c r="G19" s="219"/>
    </row>
    <row r="20" spans="2:7" ht="149.5" customHeight="1" thickBot="1" x14ac:dyDescent="0.4">
      <c r="B20" s="220"/>
      <c r="C20" s="221"/>
      <c r="D20" s="221"/>
      <c r="E20" s="221"/>
      <c r="F20" s="221"/>
      <c r="G20" s="222"/>
    </row>
    <row r="21" spans="2:7" x14ac:dyDescent="0.35">
      <c r="B21" s="69"/>
      <c r="D21" s="70"/>
    </row>
    <row r="22" spans="2:7" x14ac:dyDescent="0.35">
      <c r="B22" s="71"/>
      <c r="D22" s="70"/>
    </row>
    <row r="26" spans="2:7" x14ac:dyDescent="0.35">
      <c r="D26" s="70"/>
    </row>
    <row r="27" spans="2:7" x14ac:dyDescent="0.35">
      <c r="D27" s="70"/>
    </row>
    <row r="28" spans="2:7" x14ac:dyDescent="0.35">
      <c r="B28" s="71"/>
      <c r="D28" s="70"/>
    </row>
    <row r="29" spans="2:7" x14ac:dyDescent="0.35">
      <c r="B29" s="71"/>
      <c r="D29" s="70"/>
    </row>
    <row r="33" spans="2:4" x14ac:dyDescent="0.35">
      <c r="D33" s="70"/>
    </row>
    <row r="34" spans="2:4" x14ac:dyDescent="0.35">
      <c r="B34" s="69"/>
      <c r="D34" s="70"/>
    </row>
    <row r="35" spans="2:4" x14ac:dyDescent="0.35">
      <c r="B35" s="69"/>
      <c r="D35" s="70"/>
    </row>
    <row r="38" spans="2:4" x14ac:dyDescent="0.35">
      <c r="B38" s="69"/>
      <c r="D38" s="70"/>
    </row>
    <row r="41" spans="2:4" x14ac:dyDescent="0.35">
      <c r="D41" s="72"/>
    </row>
    <row r="42" spans="2:4" x14ac:dyDescent="0.35">
      <c r="D42" s="72"/>
    </row>
    <row r="51" spans="2:4" x14ac:dyDescent="0.35">
      <c r="D51" s="70"/>
    </row>
    <row r="55" spans="2:4" x14ac:dyDescent="0.35">
      <c r="D55" s="70"/>
    </row>
    <row r="56" spans="2:4" x14ac:dyDescent="0.35">
      <c r="D56" s="70"/>
    </row>
    <row r="57" spans="2:4" x14ac:dyDescent="0.35">
      <c r="B57" s="73"/>
    </row>
    <row r="58" spans="2:4" x14ac:dyDescent="0.35">
      <c r="D58" s="70"/>
    </row>
    <row r="65" spans="2:5" x14ac:dyDescent="0.35">
      <c r="D65" s="70"/>
    </row>
    <row r="74" spans="2:5" x14ac:dyDescent="0.35">
      <c r="B74" s="73"/>
      <c r="C74" s="73"/>
      <c r="D74" s="66"/>
    </row>
    <row r="75" spans="2:5" x14ac:dyDescent="0.35">
      <c r="E75" s="66"/>
    </row>
    <row r="81" spans="2:5" s="66" customFormat="1" x14ac:dyDescent="0.35">
      <c r="B81" s="59"/>
      <c r="C81" s="59"/>
      <c r="D81" s="49"/>
      <c r="E81" s="49"/>
    </row>
  </sheetData>
  <sheetProtection algorithmName="SHA-512" hashValue="tqpNU/5h3B1n1BDM6OlOxrgi3mWVBHcGPxeuDtILumHLZhYYeNhIQ4Ompynwahut0Ya8MwfJ4EFwt8+QJzgBxg==" saltValue="awfP8NkifLXnuv6tpB65UA==" spinCount="100000" sheet="1" formatCells="0" formatColumns="0" formatRows="0" insertHyperlinks="0"/>
  <customSheetViews>
    <customSheetView guid="{A90951F7-ADB6-4486-81B1-49E227A79FFE}" scale="110" fitToPage="1" topLeftCell="A13">
      <selection activeCell="B77" sqref="B77"/>
      <pageMargins left="0" right="0" top="0" bottom="0" header="0" footer="0"/>
      <pageSetup paperSize="9" scale="53" fitToWidth="0" orientation="landscape" r:id="rId1"/>
    </customSheetView>
    <customSheetView guid="{68C69B13-6485-41D4-843B-152D6027A679}" scale="110" fitToPage="1">
      <selection activeCell="E7" sqref="E7"/>
      <pageMargins left="0" right="0" top="0" bottom="0" header="0" footer="0"/>
      <pageSetup paperSize="9" scale="53" fitToWidth="0" orientation="landscape" r:id="rId2"/>
    </customSheetView>
    <customSheetView guid="{E70B79AA-6D25-4E26-9610-F332E6FB3494}" scale="110" fitToPage="1" topLeftCell="A22">
      <selection activeCell="D15" sqref="D15"/>
      <pageMargins left="0" right="0" top="0" bottom="0" header="0" footer="0"/>
      <pageSetup paperSize="9" scale="53" fitToWidth="0" orientation="landscape" r:id="rId3"/>
    </customSheetView>
    <customSheetView guid="{5582A930-0F9A-4EC8-B4DE-01F132FD8175}" scale="110" fitToPage="1" topLeftCell="A16">
      <selection activeCell="D33" sqref="D6:E33"/>
      <pageMargins left="0" right="0" top="0" bottom="0" header="0" footer="0"/>
      <pageSetup paperSize="9" scale="53" fitToWidth="0" orientation="landscape" r:id="rId4"/>
    </customSheetView>
    <customSheetView guid="{470E5601-347B-462E-B45C-66E1F09398AB}" scale="110" fitToPage="1" topLeftCell="A77">
      <selection activeCell="B77" sqref="B77"/>
      <pageMargins left="0" right="0" top="0" bottom="0" header="0" footer="0"/>
      <pageSetup paperSize="9" scale="53" fitToWidth="0" orientation="landscape" r:id="rId5"/>
    </customSheetView>
  </customSheetViews>
  <mergeCells count="3">
    <mergeCell ref="B1:C1"/>
    <mergeCell ref="B16:G20"/>
    <mergeCell ref="B11:G11"/>
  </mergeCells>
  <pageMargins left="0.7" right="0.7" top="0.75" bottom="0.75" header="0.3" footer="0.3"/>
  <pageSetup paperSize="9" scale="39" fitToWidth="0" orientation="landscape" r:id="rId6"/>
  <headerFooter>
    <oddHeader>&amp;C&amp;"Aptos"&amp;14&amp;KFF0000 OFFICIAL&amp;1#_x000D_</oddHeader>
    <oddFooter>&amp;C_x000D_&amp;1#&amp;"Aptos"&amp;14&amp;KFF0000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70C0"/>
    <pageSetUpPr fitToPage="1"/>
  </sheetPr>
  <dimension ref="B1:G20"/>
  <sheetViews>
    <sheetView zoomScaleNormal="100" workbookViewId="0">
      <selection activeCell="B1" sqref="B1:D1"/>
    </sheetView>
  </sheetViews>
  <sheetFormatPr defaultColWidth="8.7265625" defaultRowHeight="14.5" x14ac:dyDescent="0.35"/>
  <cols>
    <col min="1" max="1" width="1.54296875" style="49" customWidth="1"/>
    <col min="2" max="4" width="37.54296875" style="49" customWidth="1"/>
    <col min="5" max="5" width="37.54296875" style="72" customWidth="1"/>
    <col min="6" max="7" width="37.54296875" style="49" customWidth="1"/>
    <col min="8" max="8" width="30.81640625" style="49" customWidth="1"/>
    <col min="9" max="16384" width="8.7265625" style="49"/>
  </cols>
  <sheetData>
    <row r="1" spans="2:7" ht="38.5" x14ac:dyDescent="0.35">
      <c r="B1" s="191" t="s">
        <v>279</v>
      </c>
      <c r="C1" s="191"/>
      <c r="D1" s="191"/>
    </row>
    <row r="2" spans="2:7" ht="15.5" x14ac:dyDescent="0.35">
      <c r="B2" s="67" t="s">
        <v>296</v>
      </c>
    </row>
    <row r="3" spans="2:7" ht="15.5" x14ac:dyDescent="0.35">
      <c r="B3" s="67" t="s">
        <v>297</v>
      </c>
    </row>
    <row r="4" spans="2:7" ht="15.5" x14ac:dyDescent="0.35">
      <c r="B4" s="139" t="s">
        <v>326</v>
      </c>
    </row>
    <row r="5" spans="2:7" ht="15.5" x14ac:dyDescent="0.35">
      <c r="B5" s="68" t="s">
        <v>322</v>
      </c>
    </row>
    <row r="6" spans="2:7" ht="15.5" x14ac:dyDescent="0.35">
      <c r="B6" s="68" t="s">
        <v>323</v>
      </c>
    </row>
    <row r="7" spans="2:7" ht="15.5" x14ac:dyDescent="0.35">
      <c r="B7" s="68" t="s">
        <v>324</v>
      </c>
    </row>
    <row r="8" spans="2:7" ht="15.5" x14ac:dyDescent="0.35">
      <c r="B8" s="68" t="s">
        <v>325</v>
      </c>
    </row>
    <row r="10" spans="2:7" ht="15.5" x14ac:dyDescent="0.35">
      <c r="B10" s="98" t="s">
        <v>236</v>
      </c>
    </row>
    <row r="11" spans="2:7" ht="45" customHeight="1" x14ac:dyDescent="0.35">
      <c r="B11" s="225" t="s">
        <v>337</v>
      </c>
      <c r="C11" s="225"/>
      <c r="D11" s="225"/>
      <c r="E11" s="225"/>
      <c r="F11" s="225"/>
      <c r="G11" s="225"/>
    </row>
    <row r="12" spans="2:7" ht="7.5" customHeight="1" x14ac:dyDescent="0.35">
      <c r="B12" s="98"/>
    </row>
    <row r="13" spans="2:7" ht="30" customHeight="1" x14ac:dyDescent="0.35">
      <c r="B13" s="224" t="s">
        <v>334</v>
      </c>
      <c r="C13" s="224"/>
      <c r="D13" s="224"/>
      <c r="E13" s="224"/>
      <c r="F13" s="224"/>
      <c r="G13" s="224"/>
    </row>
    <row r="14" spans="2:7" ht="7.5" customHeight="1" x14ac:dyDescent="0.35">
      <c r="B14" s="97"/>
    </row>
    <row r="15" spans="2:7" ht="15" thickBot="1" x14ac:dyDescent="0.4">
      <c r="B15" s="97" t="s">
        <v>261</v>
      </c>
    </row>
    <row r="16" spans="2:7" ht="150" customHeight="1" x14ac:dyDescent="0.35">
      <c r="B16" s="214" t="s">
        <v>237</v>
      </c>
      <c r="C16" s="215"/>
      <c r="D16" s="215"/>
      <c r="E16" s="215"/>
      <c r="F16" s="215"/>
      <c r="G16" s="216"/>
    </row>
    <row r="17" spans="2:7" ht="150" customHeight="1" x14ac:dyDescent="0.35">
      <c r="B17" s="217"/>
      <c r="C17" s="218"/>
      <c r="D17" s="218"/>
      <c r="E17" s="218"/>
      <c r="F17" s="218"/>
      <c r="G17" s="219"/>
    </row>
    <row r="18" spans="2:7" ht="150" customHeight="1" x14ac:dyDescent="0.35">
      <c r="B18" s="217"/>
      <c r="C18" s="218"/>
      <c r="D18" s="218"/>
      <c r="E18" s="218"/>
      <c r="F18" s="218"/>
      <c r="G18" s="219"/>
    </row>
    <row r="19" spans="2:7" ht="150" customHeight="1" x14ac:dyDescent="0.35">
      <c r="B19" s="217"/>
      <c r="C19" s="218"/>
      <c r="D19" s="218"/>
      <c r="E19" s="218"/>
      <c r="F19" s="218"/>
      <c r="G19" s="219"/>
    </row>
    <row r="20" spans="2:7" ht="150" customHeight="1" thickBot="1" x14ac:dyDescent="0.4">
      <c r="B20" s="220"/>
      <c r="C20" s="221"/>
      <c r="D20" s="221"/>
      <c r="E20" s="221"/>
      <c r="F20" s="221"/>
      <c r="G20" s="222"/>
    </row>
  </sheetData>
  <sheetProtection algorithmName="SHA-512" hashValue="uFFl9ZVEKgXNutTH9/YuKT4fehlu8Tg5wyF8LOowv4XZkTAySFyhhEMQmaDIl6lNCTE39cMUszomwavWOTGWSg==" saltValue="k3rBQb+l3+00/ftalv1GUg==" spinCount="100000" sheet="1" formatCells="0" formatColumns="0" formatRows="0" insertHyperlinks="0"/>
  <customSheetViews>
    <customSheetView guid="{A90951F7-ADB6-4486-81B1-49E227A79FFE}" scale="120" fitToPage="1" topLeftCell="A16">
      <selection activeCell="C15" sqref="C15:D15"/>
      <pageMargins left="0" right="0" top="0" bottom="0" header="0" footer="0"/>
      <pageSetup paperSize="9" scale="62" fitToWidth="0" orientation="landscape" r:id="rId1"/>
    </customSheetView>
    <customSheetView guid="{68C69B13-6485-41D4-843B-152D6027A679}" scale="120" fitToPage="1" topLeftCell="A4">
      <selection activeCell="E15" sqref="E15"/>
      <pageMargins left="0" right="0" top="0" bottom="0" header="0" footer="0"/>
      <pageSetup paperSize="9" scale="62" fitToWidth="0" orientation="landscape" r:id="rId2"/>
    </customSheetView>
    <customSheetView guid="{E70B79AA-6D25-4E26-9610-F332E6FB3494}" scale="120" fitToPage="1" topLeftCell="A4">
      <selection activeCell="C17" sqref="C17:D17"/>
      <pageMargins left="0" right="0" top="0" bottom="0" header="0" footer="0"/>
      <pageSetup paperSize="9" scale="62" fitToWidth="0" orientation="landscape" r:id="rId3"/>
    </customSheetView>
    <customSheetView guid="{5582A930-0F9A-4EC8-B4DE-01F132FD8175}" scale="120" fitToPage="1" topLeftCell="A16">
      <selection activeCell="B13" sqref="B13"/>
      <pageMargins left="0" right="0" top="0" bottom="0" header="0" footer="0"/>
      <pageSetup paperSize="9" scale="62" fitToWidth="0" orientation="landscape" r:id="rId4"/>
    </customSheetView>
    <customSheetView guid="{470E5601-347B-462E-B45C-66E1F09398AB}" scale="120" fitToPage="1" topLeftCell="A7">
      <selection activeCell="C15" sqref="C15:D15"/>
      <pageMargins left="0" right="0" top="0" bottom="0" header="0" footer="0"/>
      <pageSetup paperSize="9" scale="62" fitToWidth="0" orientation="landscape" r:id="rId5"/>
    </customSheetView>
  </customSheetViews>
  <mergeCells count="4">
    <mergeCell ref="B1:D1"/>
    <mergeCell ref="B16:G20"/>
    <mergeCell ref="B13:G13"/>
    <mergeCell ref="B11:G11"/>
  </mergeCells>
  <pageMargins left="0.7" right="0.7" top="0.75" bottom="0.75" header="0.3" footer="0.3"/>
  <pageSetup paperSize="9" scale="54" fitToWidth="0" orientation="landscape" r:id="rId6"/>
  <headerFooter>
    <oddHeader>&amp;C&amp;"Aptos"&amp;14&amp;KFF0000 OFFICIAL&amp;1#_x000D_</oddHeader>
    <oddFooter>&amp;C_x000D_&amp;1#&amp;"Aptos"&amp;14&amp;KFF0000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8D35-8CBF-4CB9-8A73-A670987037EC}">
  <sheetPr>
    <tabColor rgb="FF0070C0"/>
  </sheetPr>
  <dimension ref="A1:G21"/>
  <sheetViews>
    <sheetView zoomScaleNormal="100" workbookViewId="0">
      <selection activeCell="B1" sqref="B1:D1"/>
    </sheetView>
  </sheetViews>
  <sheetFormatPr defaultColWidth="8.7265625" defaultRowHeight="14.5" x14ac:dyDescent="0.35"/>
  <cols>
    <col min="1" max="1" width="1.54296875" style="49" customWidth="1"/>
    <col min="2" max="7" width="37.54296875" style="49" customWidth="1"/>
    <col min="8" max="8" width="40.54296875" style="49" customWidth="1"/>
    <col min="9" max="16384" width="8.7265625" style="49"/>
  </cols>
  <sheetData>
    <row r="1" spans="2:7" ht="38.5" x14ac:dyDescent="0.35">
      <c r="B1" s="191" t="s">
        <v>298</v>
      </c>
      <c r="C1" s="191"/>
      <c r="D1" s="191"/>
    </row>
    <row r="2" spans="2:7" ht="16" customHeight="1" x14ac:dyDescent="0.35">
      <c r="B2" s="67" t="s">
        <v>313</v>
      </c>
      <c r="C2" s="54"/>
      <c r="D2" s="54"/>
    </row>
    <row r="3" spans="2:7" ht="16" customHeight="1" x14ac:dyDescent="0.35">
      <c r="B3" s="67" t="s">
        <v>328</v>
      </c>
      <c r="C3" s="54"/>
      <c r="D3" s="54"/>
    </row>
    <row r="4" spans="2:7" ht="16" customHeight="1" x14ac:dyDescent="0.35">
      <c r="B4" s="68" t="s">
        <v>207</v>
      </c>
      <c r="C4" s="54"/>
      <c r="D4" s="54"/>
    </row>
    <row r="5" spans="2:7" ht="16" customHeight="1" x14ac:dyDescent="0.35">
      <c r="B5" s="68" t="s">
        <v>208</v>
      </c>
      <c r="C5" s="54"/>
      <c r="D5" s="54"/>
    </row>
    <row r="6" spans="2:7" ht="16" customHeight="1" x14ac:dyDescent="0.35">
      <c r="B6" s="68" t="s">
        <v>209</v>
      </c>
      <c r="C6" s="54"/>
      <c r="D6" s="54"/>
    </row>
    <row r="7" spans="2:7" ht="16" customHeight="1" x14ac:dyDescent="0.35">
      <c r="B7" s="68" t="s">
        <v>210</v>
      </c>
      <c r="C7" s="54"/>
      <c r="D7" s="54"/>
    </row>
    <row r="8" spans="2:7" ht="16" customHeight="1" x14ac:dyDescent="0.35">
      <c r="B8" s="68" t="s">
        <v>212</v>
      </c>
      <c r="C8" s="54"/>
      <c r="D8" s="54"/>
    </row>
    <row r="9" spans="2:7" ht="16" customHeight="1" x14ac:dyDescent="0.35">
      <c r="B9" s="68" t="s">
        <v>265</v>
      </c>
      <c r="C9" s="54"/>
      <c r="D9" s="54"/>
      <c r="F9" s="59"/>
    </row>
    <row r="10" spans="2:7" ht="16" customHeight="1" x14ac:dyDescent="0.35">
      <c r="B10" s="68"/>
      <c r="C10" s="54"/>
      <c r="D10" s="54"/>
      <c r="F10" s="59"/>
    </row>
    <row r="11" spans="2:7" ht="15.5" x14ac:dyDescent="0.35">
      <c r="B11" s="98" t="s">
        <v>236</v>
      </c>
      <c r="E11" s="72"/>
    </row>
    <row r="12" spans="2:7" ht="29.5" customHeight="1" x14ac:dyDescent="0.35">
      <c r="B12" s="225" t="s">
        <v>336</v>
      </c>
      <c r="C12" s="225"/>
      <c r="D12" s="225"/>
      <c r="E12" s="225"/>
      <c r="F12" s="225"/>
      <c r="G12" s="225"/>
    </row>
    <row r="13" spans="2:7" ht="7" customHeight="1" x14ac:dyDescent="0.35">
      <c r="B13" s="98"/>
      <c r="E13" s="72"/>
    </row>
    <row r="14" spans="2:7" x14ac:dyDescent="0.35">
      <c r="B14" s="100" t="s">
        <v>335</v>
      </c>
      <c r="E14" s="72"/>
    </row>
    <row r="15" spans="2:7" ht="7" customHeight="1" x14ac:dyDescent="0.35">
      <c r="B15" s="97"/>
      <c r="E15" s="72"/>
    </row>
    <row r="16" spans="2:7" ht="15" thickBot="1" x14ac:dyDescent="0.4">
      <c r="B16" s="97" t="s">
        <v>261</v>
      </c>
      <c r="E16" s="72"/>
    </row>
    <row r="17" spans="1:7" ht="150.65" customHeight="1" x14ac:dyDescent="0.35">
      <c r="B17" s="214" t="s">
        <v>237</v>
      </c>
      <c r="C17" s="215"/>
      <c r="D17" s="215"/>
      <c r="E17" s="215"/>
      <c r="F17" s="215"/>
      <c r="G17" s="216"/>
    </row>
    <row r="18" spans="1:7" ht="150.65" customHeight="1" x14ac:dyDescent="0.35">
      <c r="B18" s="217"/>
      <c r="C18" s="218"/>
      <c r="D18" s="218"/>
      <c r="E18" s="218"/>
      <c r="F18" s="218"/>
      <c r="G18" s="219"/>
    </row>
    <row r="19" spans="1:7" ht="150.65" customHeight="1" x14ac:dyDescent="0.35">
      <c r="A19" s="50"/>
      <c r="B19" s="217"/>
      <c r="C19" s="218"/>
      <c r="D19" s="218"/>
      <c r="E19" s="218"/>
      <c r="F19" s="218"/>
      <c r="G19" s="219"/>
    </row>
    <row r="20" spans="1:7" ht="150.65" customHeight="1" x14ac:dyDescent="0.35">
      <c r="B20" s="217"/>
      <c r="C20" s="218"/>
      <c r="D20" s="218"/>
      <c r="E20" s="218"/>
      <c r="F20" s="218"/>
      <c r="G20" s="219"/>
    </row>
    <row r="21" spans="1:7" ht="150.65" customHeight="1" thickBot="1" x14ac:dyDescent="0.4">
      <c r="B21" s="220"/>
      <c r="C21" s="221"/>
      <c r="D21" s="221"/>
      <c r="E21" s="221"/>
      <c r="F21" s="221"/>
      <c r="G21" s="222"/>
    </row>
  </sheetData>
  <sheetProtection algorithmName="SHA-512" hashValue="aGc39q1uP99wrXf2w0AoT/NAZ0NAIObC2bhJHV772hhVLTGvLv95qKt3p1cVj6cPE1SoD4KtcGLSX7FGP13/6Q==" saltValue="I5GuyoNaIToXims8Lof9GQ==" spinCount="100000" sheet="1" objects="1" scenarios="1"/>
  <mergeCells count="3">
    <mergeCell ref="B1:D1"/>
    <mergeCell ref="B17:G21"/>
    <mergeCell ref="B12:G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5B8C8-DCBA-4DE3-8F03-7B3A720BFC4F}">
  <sheetPr>
    <tabColor rgb="FF0070C0"/>
    <pageSetUpPr fitToPage="1"/>
  </sheetPr>
  <dimension ref="B1:I44"/>
  <sheetViews>
    <sheetView topLeftCell="A29" zoomScaleNormal="100" workbookViewId="0">
      <selection activeCell="D34" sqref="D34"/>
    </sheetView>
  </sheetViews>
  <sheetFormatPr defaultColWidth="8.54296875" defaultRowHeight="14.5" x14ac:dyDescent="0.35"/>
  <cols>
    <col min="1" max="1" width="1.453125" style="42" customWidth="1"/>
    <col min="2" max="2" width="53" style="42" customWidth="1"/>
    <col min="3" max="3" width="27.1796875" style="42" customWidth="1"/>
    <col min="4" max="4" width="24.54296875" style="42" customWidth="1"/>
    <col min="5" max="5" width="11.1796875" style="42" customWidth="1"/>
    <col min="6" max="7" width="25.81640625" style="42" customWidth="1"/>
    <col min="8" max="8" width="26.453125" style="42" customWidth="1"/>
    <col min="9" max="9" width="25.81640625" style="42" customWidth="1"/>
    <col min="10" max="10" width="63.453125" style="42" customWidth="1"/>
    <col min="11" max="16384" width="8.54296875" style="42"/>
  </cols>
  <sheetData>
    <row r="1" spans="2:9" ht="38.5" x14ac:dyDescent="0.35">
      <c r="B1" s="191" t="s">
        <v>267</v>
      </c>
      <c r="C1" s="191"/>
      <c r="D1" s="191"/>
      <c r="E1" s="49"/>
      <c r="F1" s="49"/>
      <c r="G1" s="49"/>
      <c r="H1" s="49"/>
      <c r="I1" s="49"/>
    </row>
    <row r="2" spans="2:9" ht="16" customHeight="1" x14ac:dyDescent="0.35">
      <c r="B2" s="67" t="s">
        <v>319</v>
      </c>
      <c r="C2" s="54"/>
      <c r="D2" s="54"/>
      <c r="E2" s="49"/>
      <c r="F2" s="49"/>
      <c r="G2" s="49"/>
      <c r="H2" s="49"/>
      <c r="I2" s="49"/>
    </row>
    <row r="3" spans="2:9" ht="16.5" customHeight="1" x14ac:dyDescent="0.35">
      <c r="B3" s="68" t="s">
        <v>211</v>
      </c>
      <c r="C3" s="49"/>
      <c r="D3" s="49"/>
      <c r="E3" s="49"/>
      <c r="F3" s="49"/>
      <c r="G3" s="49"/>
      <c r="H3" s="49"/>
      <c r="I3" s="49"/>
    </row>
    <row r="4" spans="2:9" x14ac:dyDescent="0.35">
      <c r="B4" s="49"/>
      <c r="C4" s="49"/>
      <c r="D4" s="49"/>
      <c r="E4" s="49"/>
      <c r="F4" s="49"/>
      <c r="G4" s="49"/>
      <c r="H4" s="49"/>
      <c r="I4" s="49"/>
    </row>
    <row r="5" spans="2:9" ht="19.399999999999999" customHeight="1" x14ac:dyDescent="0.35">
      <c r="B5" s="163" t="s">
        <v>247</v>
      </c>
      <c r="C5" s="163"/>
      <c r="D5" s="163"/>
      <c r="E5" s="163"/>
      <c r="F5" s="163"/>
      <c r="G5" s="49"/>
      <c r="H5" s="49"/>
      <c r="I5" s="49"/>
    </row>
    <row r="6" spans="2:9" ht="18" customHeight="1" x14ac:dyDescent="0.35">
      <c r="B6" s="164" t="s">
        <v>248</v>
      </c>
      <c r="C6" s="165"/>
      <c r="D6" s="165"/>
      <c r="E6" s="165"/>
      <c r="F6" s="165"/>
      <c r="G6" s="165"/>
      <c r="H6" s="165"/>
      <c r="I6" s="165"/>
    </row>
    <row r="7" spans="2:9" ht="18" customHeight="1" x14ac:dyDescent="0.35">
      <c r="B7" s="165"/>
      <c r="C7" s="165"/>
      <c r="D7" s="165"/>
      <c r="E7" s="165"/>
      <c r="F7" s="165"/>
      <c r="G7" s="165"/>
      <c r="H7" s="165"/>
      <c r="I7" s="165"/>
    </row>
    <row r="8" spans="2:9" ht="33" customHeight="1" x14ac:dyDescent="0.35">
      <c r="B8" s="251" t="s">
        <v>330</v>
      </c>
      <c r="C8" s="251"/>
      <c r="D8" s="251"/>
      <c r="E8" s="251"/>
      <c r="F8" s="251"/>
      <c r="G8" s="251"/>
      <c r="H8" s="251"/>
      <c r="I8" s="251"/>
    </row>
    <row r="9" spans="2:9" ht="18" customHeight="1" x14ac:dyDescent="0.35">
      <c r="B9" s="134" t="s">
        <v>287</v>
      </c>
      <c r="C9" s="135"/>
      <c r="D9" s="135"/>
      <c r="E9" s="135"/>
      <c r="F9" s="135"/>
      <c r="G9" s="50"/>
      <c r="H9" s="50"/>
      <c r="I9" s="50"/>
    </row>
    <row r="10" spans="2:9" ht="28" customHeight="1" x14ac:dyDescent="0.35">
      <c r="B10" s="240" t="s">
        <v>299</v>
      </c>
      <c r="C10" s="240"/>
      <c r="D10" s="240"/>
      <c r="E10" s="240"/>
      <c r="F10" s="240"/>
      <c r="G10" s="240"/>
      <c r="H10" s="240"/>
      <c r="I10" s="240"/>
    </row>
    <row r="11" spans="2:9" ht="18" customHeight="1" x14ac:dyDescent="0.35">
      <c r="B11" s="240"/>
      <c r="C11" s="240"/>
      <c r="D11" s="240"/>
      <c r="E11" s="240"/>
      <c r="F11" s="240"/>
      <c r="G11" s="240"/>
      <c r="H11" s="240"/>
      <c r="I11" s="240"/>
    </row>
    <row r="12" spans="2:9" s="74" customFormat="1" ht="15" customHeight="1" x14ac:dyDescent="0.35">
      <c r="B12" s="239"/>
      <c r="C12" s="239"/>
      <c r="D12" s="239"/>
      <c r="E12" s="166"/>
      <c r="F12" s="49"/>
      <c r="G12" s="49"/>
      <c r="H12" s="49"/>
      <c r="I12" s="49"/>
    </row>
    <row r="13" spans="2:9" ht="33" customHeight="1" x14ac:dyDescent="0.35">
      <c r="B13" s="231" t="s">
        <v>270</v>
      </c>
      <c r="C13" s="231"/>
      <c r="D13" s="33" t="s">
        <v>271</v>
      </c>
      <c r="E13" s="49"/>
      <c r="F13" s="241" t="s">
        <v>329</v>
      </c>
      <c r="G13" s="241"/>
      <c r="H13" s="241"/>
      <c r="I13" s="241"/>
    </row>
    <row r="14" spans="2:9" ht="76" customHeight="1" thickBot="1" x14ac:dyDescent="0.4">
      <c r="B14" s="254" t="s">
        <v>290</v>
      </c>
      <c r="C14" s="255"/>
      <c r="D14" s="258"/>
      <c r="F14" s="252" t="s">
        <v>291</v>
      </c>
      <c r="G14" s="253"/>
      <c r="H14" s="253"/>
      <c r="I14" s="253"/>
    </row>
    <row r="15" spans="2:9" ht="46.5" customHeight="1" x14ac:dyDescent="0.35">
      <c r="B15" s="256"/>
      <c r="C15" s="257"/>
      <c r="D15" s="259"/>
      <c r="F15" s="242" t="s">
        <v>237</v>
      </c>
      <c r="G15" s="243"/>
      <c r="H15" s="243"/>
      <c r="I15" s="244"/>
    </row>
    <row r="16" spans="2:9" ht="153.65" customHeight="1" x14ac:dyDescent="0.35">
      <c r="B16" s="228" t="s">
        <v>304</v>
      </c>
      <c r="C16" s="229"/>
      <c r="D16" s="120"/>
      <c r="F16" s="245"/>
      <c r="G16" s="246"/>
      <c r="H16" s="246"/>
      <c r="I16" s="247"/>
    </row>
    <row r="17" spans="2:9" ht="94.5" customHeight="1" x14ac:dyDescent="0.35">
      <c r="B17" s="228" t="s">
        <v>249</v>
      </c>
      <c r="C17" s="229"/>
      <c r="D17" s="120"/>
      <c r="F17" s="245"/>
      <c r="G17" s="246"/>
      <c r="H17" s="246"/>
      <c r="I17" s="247"/>
    </row>
    <row r="18" spans="2:9" ht="121" customHeight="1" x14ac:dyDescent="0.35">
      <c r="B18" s="228" t="s">
        <v>311</v>
      </c>
      <c r="C18" s="229"/>
      <c r="D18" s="120"/>
      <c r="F18" s="245"/>
      <c r="G18" s="246"/>
      <c r="H18" s="246"/>
      <c r="I18" s="247"/>
    </row>
    <row r="19" spans="2:9" ht="93" customHeight="1" x14ac:dyDescent="0.35">
      <c r="B19" s="228" t="s">
        <v>305</v>
      </c>
      <c r="C19" s="229"/>
      <c r="D19" s="120"/>
      <c r="F19" s="245"/>
      <c r="G19" s="246"/>
      <c r="H19" s="246"/>
      <c r="I19" s="247"/>
    </row>
    <row r="20" spans="2:9" ht="47.5" customHeight="1" x14ac:dyDescent="0.35">
      <c r="B20" s="228" t="s">
        <v>250</v>
      </c>
      <c r="C20" s="229"/>
      <c r="D20" s="120"/>
      <c r="F20" s="245"/>
      <c r="G20" s="246"/>
      <c r="H20" s="246"/>
      <c r="I20" s="247"/>
    </row>
    <row r="21" spans="2:9" ht="52.5" customHeight="1" x14ac:dyDescent="0.35">
      <c r="B21" s="228" t="s">
        <v>306</v>
      </c>
      <c r="C21" s="229"/>
      <c r="D21" s="120"/>
      <c r="F21" s="245"/>
      <c r="G21" s="246"/>
      <c r="H21" s="246"/>
      <c r="I21" s="247"/>
    </row>
    <row r="22" spans="2:9" ht="49" customHeight="1" x14ac:dyDescent="0.35">
      <c r="B22" s="228" t="s">
        <v>251</v>
      </c>
      <c r="C22" s="229"/>
      <c r="D22" s="120"/>
      <c r="F22" s="245"/>
      <c r="G22" s="246"/>
      <c r="H22" s="246"/>
      <c r="I22" s="247"/>
    </row>
    <row r="23" spans="2:9" ht="52" customHeight="1" x14ac:dyDescent="0.35">
      <c r="B23" s="228" t="s">
        <v>307</v>
      </c>
      <c r="C23" s="229"/>
      <c r="D23" s="120"/>
      <c r="F23" s="245"/>
      <c r="G23" s="246"/>
      <c r="H23" s="246"/>
      <c r="I23" s="247"/>
    </row>
    <row r="24" spans="2:9" ht="49" customHeight="1" x14ac:dyDescent="0.35">
      <c r="B24" s="228" t="s">
        <v>308</v>
      </c>
      <c r="C24" s="229"/>
      <c r="D24" s="120"/>
      <c r="F24" s="245"/>
      <c r="G24" s="246"/>
      <c r="H24" s="246"/>
      <c r="I24" s="247"/>
    </row>
    <row r="25" spans="2:9" ht="51.65" customHeight="1" x14ac:dyDescent="0.35">
      <c r="B25" s="234" t="s">
        <v>252</v>
      </c>
      <c r="C25" s="235"/>
      <c r="D25" s="120"/>
      <c r="F25" s="245"/>
      <c r="G25" s="246"/>
      <c r="H25" s="246"/>
      <c r="I25" s="247"/>
    </row>
    <row r="26" spans="2:9" ht="49" customHeight="1" x14ac:dyDescent="0.35">
      <c r="B26" s="232" t="s">
        <v>309</v>
      </c>
      <c r="C26" s="233"/>
      <c r="D26" s="120"/>
      <c r="F26" s="245"/>
      <c r="G26" s="246"/>
      <c r="H26" s="246"/>
      <c r="I26" s="247"/>
    </row>
    <row r="27" spans="2:9" ht="49.5" customHeight="1" x14ac:dyDescent="0.35">
      <c r="B27" s="232" t="s">
        <v>310</v>
      </c>
      <c r="C27" s="233"/>
      <c r="D27" s="120"/>
      <c r="F27" s="245"/>
      <c r="G27" s="246"/>
      <c r="H27" s="246"/>
      <c r="I27" s="247"/>
    </row>
    <row r="28" spans="2:9" ht="50.15" customHeight="1" x14ac:dyDescent="0.35">
      <c r="B28" s="234" t="s">
        <v>253</v>
      </c>
      <c r="C28" s="235"/>
      <c r="D28" s="120"/>
      <c r="E28" s="75"/>
      <c r="F28" s="245"/>
      <c r="G28" s="246"/>
      <c r="H28" s="246"/>
      <c r="I28" s="247"/>
    </row>
    <row r="29" spans="2:9" ht="50.15" customHeight="1" x14ac:dyDescent="0.35">
      <c r="B29" s="228" t="s">
        <v>254</v>
      </c>
      <c r="C29" s="229"/>
      <c r="D29" s="120"/>
      <c r="F29" s="245"/>
      <c r="G29" s="246"/>
      <c r="H29" s="246"/>
      <c r="I29" s="247"/>
    </row>
    <row r="30" spans="2:9" ht="50.15" customHeight="1" x14ac:dyDescent="0.35">
      <c r="B30" s="232" t="s">
        <v>288</v>
      </c>
      <c r="C30" s="237"/>
      <c r="D30" s="167">
        <f>SUM(D32:D39)</f>
        <v>0</v>
      </c>
      <c r="F30" s="245"/>
      <c r="G30" s="246"/>
      <c r="H30" s="246"/>
      <c r="I30" s="247"/>
    </row>
    <row r="31" spans="2:9" ht="23.15" customHeight="1" x14ac:dyDescent="0.35">
      <c r="B31" s="260" t="s">
        <v>269</v>
      </c>
      <c r="C31" s="261"/>
      <c r="D31" s="34" t="s">
        <v>233</v>
      </c>
      <c r="F31" s="245"/>
      <c r="G31" s="246"/>
      <c r="H31" s="246"/>
      <c r="I31" s="247"/>
    </row>
    <row r="32" spans="2:9" ht="23.15" customHeight="1" x14ac:dyDescent="0.35">
      <c r="B32" s="236"/>
      <c r="C32" s="227"/>
      <c r="D32" s="96"/>
      <c r="E32" s="189">
        <f>IF(OR(AND(ISBLANK(B32)=TRUE,ISBLANK(D32)=FALSE),AND(ISBLANK(B32)=FALSE,ISBLANK(D32)=TRUE)),1,0)</f>
        <v>0</v>
      </c>
      <c r="F32" s="245"/>
      <c r="G32" s="246"/>
      <c r="H32" s="246"/>
      <c r="I32" s="247"/>
    </row>
    <row r="33" spans="2:9" ht="23.15" customHeight="1" x14ac:dyDescent="0.35">
      <c r="B33" s="226"/>
      <c r="C33" s="227"/>
      <c r="D33" s="96"/>
      <c r="E33" s="189">
        <f t="shared" ref="E33:E39" si="0">IF(OR(AND(ISBLANK(B33)=TRUE,ISBLANK(D33)=FALSE),AND(ISBLANK(B33)=FALSE,ISBLANK(D33)=TRUE)),1,0)</f>
        <v>0</v>
      </c>
      <c r="F33" s="245"/>
      <c r="G33" s="246"/>
      <c r="H33" s="246"/>
      <c r="I33" s="247"/>
    </row>
    <row r="34" spans="2:9" ht="23.15" customHeight="1" x14ac:dyDescent="0.35">
      <c r="B34" s="226"/>
      <c r="C34" s="227"/>
      <c r="D34" s="96"/>
      <c r="E34" s="189">
        <f t="shared" si="0"/>
        <v>0</v>
      </c>
      <c r="F34" s="245"/>
      <c r="G34" s="246"/>
      <c r="H34" s="246"/>
      <c r="I34" s="247"/>
    </row>
    <row r="35" spans="2:9" ht="23.15" customHeight="1" x14ac:dyDescent="0.35">
      <c r="B35" s="226"/>
      <c r="C35" s="227"/>
      <c r="D35" s="96"/>
      <c r="E35" s="189">
        <f t="shared" si="0"/>
        <v>0</v>
      </c>
      <c r="F35" s="245"/>
      <c r="G35" s="246"/>
      <c r="H35" s="246"/>
      <c r="I35" s="247"/>
    </row>
    <row r="36" spans="2:9" ht="23.15" customHeight="1" x14ac:dyDescent="0.35">
      <c r="B36" s="226"/>
      <c r="C36" s="227"/>
      <c r="D36" s="96"/>
      <c r="E36" s="189">
        <f t="shared" si="0"/>
        <v>0</v>
      </c>
      <c r="F36" s="245"/>
      <c r="G36" s="246"/>
      <c r="H36" s="246"/>
      <c r="I36" s="247"/>
    </row>
    <row r="37" spans="2:9" ht="23.15" customHeight="1" x14ac:dyDescent="0.35">
      <c r="B37" s="226"/>
      <c r="C37" s="227"/>
      <c r="D37" s="96"/>
      <c r="E37" s="189">
        <f t="shared" si="0"/>
        <v>0</v>
      </c>
      <c r="F37" s="245"/>
      <c r="G37" s="246"/>
      <c r="H37" s="246"/>
      <c r="I37" s="247"/>
    </row>
    <row r="38" spans="2:9" ht="23.15" customHeight="1" x14ac:dyDescent="0.35">
      <c r="B38" s="226"/>
      <c r="C38" s="227"/>
      <c r="D38" s="96"/>
      <c r="E38" s="189">
        <f t="shared" si="0"/>
        <v>0</v>
      </c>
      <c r="F38" s="245"/>
      <c r="G38" s="246"/>
      <c r="H38" s="246"/>
      <c r="I38" s="247"/>
    </row>
    <row r="39" spans="2:9" ht="23.15" customHeight="1" x14ac:dyDescent="0.35">
      <c r="B39" s="236"/>
      <c r="C39" s="227"/>
      <c r="D39" s="96"/>
      <c r="E39" s="189">
        <f t="shared" si="0"/>
        <v>0</v>
      </c>
      <c r="F39" s="245"/>
      <c r="G39" s="246"/>
      <c r="H39" s="246"/>
      <c r="I39" s="247"/>
    </row>
    <row r="40" spans="2:9" ht="23.15" customHeight="1" x14ac:dyDescent="0.35">
      <c r="B40" s="231" t="s">
        <v>27</v>
      </c>
      <c r="C40" s="231"/>
      <c r="D40" s="34">
        <f>SUM(D14:D30)</f>
        <v>0</v>
      </c>
      <c r="F40" s="245"/>
      <c r="G40" s="246"/>
      <c r="H40" s="246"/>
      <c r="I40" s="247"/>
    </row>
    <row r="41" spans="2:9" ht="68.5" customHeight="1" x14ac:dyDescent="0.35">
      <c r="B41" s="230" t="s">
        <v>272</v>
      </c>
      <c r="C41" s="230"/>
      <c r="D41" s="168"/>
      <c r="F41" s="245"/>
      <c r="G41" s="246"/>
      <c r="H41" s="246"/>
      <c r="I41" s="247"/>
    </row>
    <row r="42" spans="2:9" ht="23.15" customHeight="1" thickBot="1" x14ac:dyDescent="0.4">
      <c r="B42" s="231" t="s">
        <v>28</v>
      </c>
      <c r="C42" s="231"/>
      <c r="D42" s="34">
        <f>D40+D41</f>
        <v>0</v>
      </c>
      <c r="F42" s="248"/>
      <c r="G42" s="249"/>
      <c r="H42" s="249"/>
      <c r="I42" s="250"/>
    </row>
    <row r="44" spans="2:9" x14ac:dyDescent="0.35">
      <c r="B44" s="238" t="str">
        <f>IF(SUM(E32:E39)&gt;=1,"WARNING - Supplementary expenditure items need to have a description and an amount.","")</f>
        <v/>
      </c>
      <c r="C44" s="238"/>
    </row>
  </sheetData>
  <sheetProtection algorithmName="SHA-512" hashValue="mPFya1xum/8HmIk6KBF9wlV9lhQfndp1MGBkbIJRAN8e7gbrSJoIaJr2WAAcrv00tUMYIVHxy5GO9n6Qh42GOg==" saltValue="W7YzdFVnwZ4bujdT2sACYA==" spinCount="100000" sheet="1" formatCells="0" formatColumns="0" formatRows="0" insertHyperlinks="0"/>
  <mergeCells count="38">
    <mergeCell ref="B44:C44"/>
    <mergeCell ref="B1:D1"/>
    <mergeCell ref="B12:D12"/>
    <mergeCell ref="B13:C13"/>
    <mergeCell ref="B25:C25"/>
    <mergeCell ref="B26:C26"/>
    <mergeCell ref="B10:I11"/>
    <mergeCell ref="F13:I13"/>
    <mergeCell ref="F15:I42"/>
    <mergeCell ref="B8:I8"/>
    <mergeCell ref="F14:I14"/>
    <mergeCell ref="B14:C15"/>
    <mergeCell ref="D14:D15"/>
    <mergeCell ref="B31:C31"/>
    <mergeCell ref="B32:C32"/>
    <mergeCell ref="B33:C33"/>
    <mergeCell ref="B41:C41"/>
    <mergeCell ref="B40:C40"/>
    <mergeCell ref="B42:C42"/>
    <mergeCell ref="B16:C16"/>
    <mergeCell ref="B17:C17"/>
    <mergeCell ref="B18:C18"/>
    <mergeCell ref="B19:C19"/>
    <mergeCell ref="B20:C20"/>
    <mergeCell ref="B22:C22"/>
    <mergeCell ref="B23:C23"/>
    <mergeCell ref="B24:C24"/>
    <mergeCell ref="B27:C27"/>
    <mergeCell ref="B28:C28"/>
    <mergeCell ref="B39:C39"/>
    <mergeCell ref="B30:C30"/>
    <mergeCell ref="B35:C35"/>
    <mergeCell ref="B36:C36"/>
    <mergeCell ref="B37:C37"/>
    <mergeCell ref="B38:C38"/>
    <mergeCell ref="B21:C21"/>
    <mergeCell ref="B29:C29"/>
    <mergeCell ref="B34:C34"/>
  </mergeCells>
  <conditionalFormatting sqref="B44">
    <cfRule type="containsText" dxfId="7" priority="1" operator="containsText" text="WARNING">
      <formula>NOT(ISERROR(SEARCH("WARNING",B44)))</formula>
    </cfRule>
  </conditionalFormatting>
  <dataValidations count="2">
    <dataValidation type="decimal" operator="greaterThanOrEqual" allowBlank="1" showInputMessage="1" showErrorMessage="1" error="Only decimal values allowed" sqref="D42 D40" xr:uid="{3BF8EC37-308C-4211-8A98-5A1BCEB7BB68}">
      <formula1>0</formula1>
    </dataValidation>
    <dataValidation type="custom" allowBlank="1" showInputMessage="1" showErrorMessage="1" errorTitle="Whole numbers only" error="Please enter a whole number only. Decimals and text are not allowed." sqref="D32:D39 D41 D14:D29" xr:uid="{D334F8A3-28CF-4DAF-BD43-6E3C57704676}">
      <formula1>OR(D14="",AND(ISNUMBER(D14),D14=INT(D14)))</formula1>
    </dataValidation>
  </dataValidations>
  <hyperlinks>
    <hyperlink ref="B9" r:id="rId1" xr:uid="{0A21FE27-216D-4933-9A8A-804A3D7CDB4C}"/>
  </hyperlinks>
  <pageMargins left="0.7" right="0.7" top="0.75" bottom="0.75" header="0.3" footer="0.3"/>
  <pageSetup paperSize="9" scale="65" fitToHeight="0" orientation="portrait" r:id="rId2"/>
  <headerFooter>
    <oddHeader>&amp;C&amp;"Calibri"&amp;14&amp;KFF0000 OFFICIAL&amp;1#_x000D_</oddHeader>
    <oddFooter>&amp;C_x000D_&amp;1#&amp;"Calibri"&amp;14&amp;KFF0000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70C0"/>
    <pageSetUpPr fitToPage="1"/>
  </sheetPr>
  <dimension ref="A1:N23"/>
  <sheetViews>
    <sheetView zoomScaleNormal="100" workbookViewId="0">
      <selection sqref="A1:C1"/>
    </sheetView>
  </sheetViews>
  <sheetFormatPr defaultColWidth="8.7265625" defaultRowHeight="14.5" outlineLevelCol="1" x14ac:dyDescent="0.35"/>
  <cols>
    <col min="1" max="1" width="57.1796875" style="42" customWidth="1" outlineLevel="1"/>
    <col min="2" max="3" width="54.81640625" style="42" customWidth="1" outlineLevel="1"/>
    <col min="4" max="4" width="22.81640625" style="42" customWidth="1" outlineLevel="1"/>
    <col min="5" max="6" width="22.81640625" style="42" customWidth="1"/>
    <col min="7" max="16384" width="8.7265625" style="42"/>
  </cols>
  <sheetData>
    <row r="1" spans="1:14" ht="38.5" x14ac:dyDescent="0.35">
      <c r="A1" s="191" t="s">
        <v>268</v>
      </c>
      <c r="B1" s="191"/>
      <c r="C1" s="191"/>
      <c r="D1" s="49"/>
      <c r="E1" s="49"/>
      <c r="F1" s="49"/>
    </row>
    <row r="2" spans="1:14" ht="16.5" customHeight="1" x14ac:dyDescent="0.35">
      <c r="A2" s="67" t="s">
        <v>313</v>
      </c>
      <c r="B2" s="54"/>
      <c r="C2" s="54"/>
      <c r="D2" s="49"/>
      <c r="E2" s="49"/>
      <c r="F2" s="49"/>
    </row>
    <row r="3" spans="1:14" ht="16.5" customHeight="1" x14ac:dyDescent="0.35">
      <c r="A3" s="146" t="s">
        <v>300</v>
      </c>
      <c r="B3" s="54"/>
      <c r="C3" s="54"/>
      <c r="D3" s="49"/>
      <c r="E3" s="49"/>
      <c r="F3" s="49"/>
    </row>
    <row r="4" spans="1:14" ht="16.5" customHeight="1" x14ac:dyDescent="0.35">
      <c r="A4" s="68" t="s">
        <v>317</v>
      </c>
      <c r="B4" s="49"/>
      <c r="C4" s="49"/>
      <c r="D4" s="49"/>
      <c r="E4" s="49"/>
      <c r="F4" s="49"/>
    </row>
    <row r="5" spans="1:14" ht="16.5" customHeight="1" x14ac:dyDescent="0.35">
      <c r="A5" s="68" t="s">
        <v>318</v>
      </c>
      <c r="B5" s="49"/>
      <c r="C5" s="49"/>
      <c r="D5" s="49"/>
      <c r="E5" s="49"/>
      <c r="F5" s="49"/>
    </row>
    <row r="6" spans="1:14" ht="16.5" customHeight="1" x14ac:dyDescent="0.35">
      <c r="A6" s="49"/>
      <c r="B6" s="49"/>
      <c r="C6" s="49"/>
      <c r="D6" s="49"/>
      <c r="E6" s="49"/>
      <c r="F6" s="49"/>
    </row>
    <row r="7" spans="1:14" ht="21" x14ac:dyDescent="0.35">
      <c r="A7" s="264" t="s">
        <v>35</v>
      </c>
      <c r="B7" s="264"/>
      <c r="C7" s="264"/>
      <c r="D7" s="264"/>
      <c r="E7" s="264"/>
      <c r="F7" s="49"/>
    </row>
    <row r="8" spans="1:14" s="76" customFormat="1" ht="19.5" customHeight="1" thickBot="1" x14ac:dyDescent="0.4">
      <c r="A8" s="262" t="s">
        <v>312</v>
      </c>
      <c r="B8" s="263"/>
      <c r="C8" s="263"/>
      <c r="D8" s="263"/>
      <c r="E8" s="263"/>
      <c r="F8" s="159"/>
    </row>
    <row r="9" spans="1:14" ht="46.5" x14ac:dyDescent="0.35">
      <c r="A9" s="35" t="s">
        <v>36</v>
      </c>
      <c r="B9" s="160" t="s">
        <v>215</v>
      </c>
      <c r="C9" s="161" t="s">
        <v>235</v>
      </c>
      <c r="D9" s="161" t="s">
        <v>37</v>
      </c>
      <c r="E9" s="161" t="s">
        <v>38</v>
      </c>
      <c r="F9" s="162" t="s">
        <v>39</v>
      </c>
      <c r="G9" s="77"/>
      <c r="H9" s="78"/>
      <c r="I9" s="78"/>
    </row>
    <row r="10" spans="1:14" ht="132" customHeight="1" x14ac:dyDescent="0.35">
      <c r="A10" s="111" t="s">
        <v>315</v>
      </c>
      <c r="B10" s="104"/>
      <c r="C10" s="105"/>
      <c r="D10" s="46" t="s">
        <v>4</v>
      </c>
      <c r="E10" s="114" t="s">
        <v>4</v>
      </c>
      <c r="F10" s="115" t="str">
        <f>IFERROR(INDEX(Dropdowns!$S$1:$X$6,MATCH($D10,Dropdowns!$S$1:$S$6,0),MATCH($E10,Dropdowns!$S$1:$X$1,0)),"")</f>
        <v/>
      </c>
      <c r="G10" s="77"/>
      <c r="H10" s="78"/>
      <c r="I10" s="78"/>
      <c r="N10" s="79"/>
    </row>
    <row r="11" spans="1:14" ht="132" customHeight="1" x14ac:dyDescent="0.35">
      <c r="A11" s="111" t="s">
        <v>255</v>
      </c>
      <c r="B11" s="106"/>
      <c r="C11" s="105"/>
      <c r="D11" s="46" t="s">
        <v>4</v>
      </c>
      <c r="E11" s="114" t="s">
        <v>4</v>
      </c>
      <c r="F11" s="115" t="str">
        <f>IFERROR(INDEX(Dropdowns!$S$1:$X$6,MATCH($D11,Dropdowns!$S$1:$S$6,0),MATCH($E11,Dropdowns!$S$1:$X$1,0)),"")</f>
        <v/>
      </c>
    </row>
    <row r="12" spans="1:14" ht="132" customHeight="1" x14ac:dyDescent="0.35">
      <c r="A12" s="111" t="s">
        <v>320</v>
      </c>
      <c r="B12" s="106"/>
      <c r="C12" s="105"/>
      <c r="D12" s="46" t="s">
        <v>4</v>
      </c>
      <c r="E12" s="114" t="s">
        <v>4</v>
      </c>
      <c r="F12" s="115" t="str">
        <f>IFERROR(INDEX(Dropdowns!$S$1:$X$6,MATCH($D12,Dropdowns!$S$1:$S$6,0),MATCH($E12,Dropdowns!$S$1:$X$1,0)),"")</f>
        <v/>
      </c>
    </row>
    <row r="13" spans="1:14" ht="132" customHeight="1" x14ac:dyDescent="0.35">
      <c r="A13" s="111" t="s">
        <v>256</v>
      </c>
      <c r="B13" s="106"/>
      <c r="C13" s="105"/>
      <c r="D13" s="46" t="s">
        <v>4</v>
      </c>
      <c r="E13" s="114" t="s">
        <v>4</v>
      </c>
      <c r="F13" s="115" t="str">
        <f>IFERROR(INDEX(Dropdowns!$S$1:$X$6,MATCH($D13,Dropdowns!$S$1:$S$6,0),MATCH($E13,Dropdowns!$S$1:$X$1,0)),"")</f>
        <v/>
      </c>
    </row>
    <row r="14" spans="1:14" ht="132" customHeight="1" x14ac:dyDescent="0.35">
      <c r="A14" s="111" t="s">
        <v>257</v>
      </c>
      <c r="B14" s="106"/>
      <c r="C14" s="105"/>
      <c r="D14" s="46" t="s">
        <v>4</v>
      </c>
      <c r="E14" s="114" t="s">
        <v>4</v>
      </c>
      <c r="F14" s="115" t="str">
        <f>IFERROR(INDEX(Dropdowns!$S$1:$X$6,MATCH($D14,Dropdowns!$S$1:$S$6,0),MATCH($E14,Dropdowns!$S$1:$X$1,0)),"")</f>
        <v/>
      </c>
    </row>
    <row r="15" spans="1:14" ht="132" customHeight="1" x14ac:dyDescent="0.35">
      <c r="A15" s="112" t="s">
        <v>314</v>
      </c>
      <c r="B15" s="107"/>
      <c r="C15" s="108"/>
      <c r="D15" s="46" t="s">
        <v>4</v>
      </c>
      <c r="E15" s="114" t="s">
        <v>4</v>
      </c>
      <c r="F15" s="115" t="str">
        <f>IFERROR(INDEX(Dropdowns!$S$1:$X$6,MATCH($D15,Dropdowns!$S$1:$S$6,0),MATCH($E15,Dropdowns!$S$1:$X$1,0)),"")</f>
        <v/>
      </c>
    </row>
    <row r="16" spans="1:14" ht="132" customHeight="1" x14ac:dyDescent="0.35">
      <c r="A16" s="112" t="s">
        <v>316</v>
      </c>
      <c r="B16" s="107"/>
      <c r="C16" s="108"/>
      <c r="D16" s="46" t="s">
        <v>4</v>
      </c>
      <c r="E16" s="114" t="s">
        <v>4</v>
      </c>
      <c r="F16" s="115" t="str">
        <f>IFERROR(INDEX(Dropdowns!$S$1:$X$6,MATCH($D16,Dropdowns!$S$1:$S$6,0),MATCH($E16,Dropdowns!$S$1:$X$1,0)),"")</f>
        <v/>
      </c>
    </row>
    <row r="17" spans="1:6" ht="132" customHeight="1" x14ac:dyDescent="0.35">
      <c r="A17" s="112" t="s">
        <v>258</v>
      </c>
      <c r="B17" s="107"/>
      <c r="C17" s="108"/>
      <c r="D17" s="46" t="s">
        <v>4</v>
      </c>
      <c r="E17" s="114" t="s">
        <v>4</v>
      </c>
      <c r="F17" s="115" t="str">
        <f>IFERROR(INDEX(Dropdowns!$S$1:$X$6,MATCH($D17,Dropdowns!$S$1:$S$6,0),MATCH($E17,Dropdowns!$S$1:$X$1,0)),"")</f>
        <v/>
      </c>
    </row>
    <row r="18" spans="1:6" ht="132" customHeight="1" x14ac:dyDescent="0.35">
      <c r="A18" s="111" t="s">
        <v>259</v>
      </c>
      <c r="B18" s="106"/>
      <c r="C18" s="105"/>
      <c r="D18" s="46" t="s">
        <v>4</v>
      </c>
      <c r="E18" s="114" t="s">
        <v>4</v>
      </c>
      <c r="F18" s="115" t="str">
        <f>IFERROR(INDEX(Dropdowns!$S$1:$X$6,MATCH($D18,Dropdowns!$S$1:$S$6,0),MATCH($E18,Dropdowns!$S$1:$X$1,0)),"")</f>
        <v/>
      </c>
    </row>
    <row r="19" spans="1:6" ht="132.65" customHeight="1" thickBot="1" x14ac:dyDescent="0.4">
      <c r="A19" s="113" t="s">
        <v>260</v>
      </c>
      <c r="B19" s="109"/>
      <c r="C19" s="110"/>
      <c r="D19" s="116" t="s">
        <v>4</v>
      </c>
      <c r="E19" s="116" t="s">
        <v>4</v>
      </c>
      <c r="F19" s="117" t="str">
        <f>IFERROR(INDEX(Dropdowns!$S$1:$X$6,MATCH($D19,Dropdowns!$S$1:$S$6,0),MATCH($E19,Dropdowns!$S$1:$X$1,0)),"")</f>
        <v/>
      </c>
    </row>
    <row r="20" spans="1:6" ht="15.5" x14ac:dyDescent="0.35">
      <c r="F20" s="80"/>
    </row>
    <row r="23" spans="1:6" ht="18.5" x14ac:dyDescent="0.45">
      <c r="A23" s="81"/>
    </row>
  </sheetData>
  <sheetProtection algorithmName="SHA-512" hashValue="s0fCjTIlJEWo1GI+O01e+/88x2rFSalQRo3qjvAnL8rvtNrMKskuCXd6c+1PIW4X9NB+pjAnKAdah6N7PULdvA==" saltValue="dxP0cIJ+JMjX71xnuGph5g==" spinCount="100000" sheet="1" formatCells="0" formatColumns="0" formatRows="0" insertHyperlinks="0"/>
  <customSheetViews>
    <customSheetView guid="{A90951F7-ADB6-4486-81B1-49E227A79FFE}" fitToPage="1" topLeftCell="A64">
      <selection activeCell="D82" sqref="D82"/>
      <pageMargins left="0" right="0" top="0" bottom="0" header="0" footer="0"/>
      <pageSetup paperSize="9" scale="57" fitToWidth="0" orientation="landscape" r:id="rId1"/>
    </customSheetView>
    <customSheetView guid="{68C69B13-6485-41D4-843B-152D6027A679}" fitToPage="1" topLeftCell="A13">
      <selection activeCell="C22" sqref="C22"/>
      <pageMargins left="0" right="0" top="0" bottom="0" header="0" footer="0"/>
      <pageSetup paperSize="9" scale="57" fitToWidth="0" orientation="landscape" r:id="rId2"/>
    </customSheetView>
    <customSheetView guid="{E70B79AA-6D25-4E26-9610-F332E6FB3494}" fitToPage="1" topLeftCell="A19">
      <selection activeCell="D21" sqref="D21"/>
      <pageMargins left="0" right="0" top="0" bottom="0" header="0" footer="0"/>
      <pageSetup paperSize="9" scale="57" fitToWidth="0" orientation="landscape" r:id="rId3"/>
    </customSheetView>
    <customSheetView guid="{5582A930-0F9A-4EC8-B4DE-01F132FD8175}" fitToPage="1" topLeftCell="A16">
      <selection activeCell="C27" sqref="C27"/>
      <pageMargins left="0" right="0" top="0" bottom="0" header="0" footer="0"/>
      <pageSetup paperSize="9" scale="57" fitToWidth="0" orientation="landscape" r:id="rId4"/>
    </customSheetView>
    <customSheetView guid="{470E5601-347B-462E-B45C-66E1F09398AB}" fitToPage="1" topLeftCell="A7">
      <selection activeCell="B25" sqref="B25:C25"/>
      <pageMargins left="0" right="0" top="0" bottom="0" header="0" footer="0"/>
      <pageSetup paperSize="9" scale="57" fitToWidth="0" orientation="landscape" r:id="rId5"/>
    </customSheetView>
  </customSheetViews>
  <mergeCells count="3">
    <mergeCell ref="A8:E8"/>
    <mergeCell ref="A1:C1"/>
    <mergeCell ref="A7:E7"/>
  </mergeCells>
  <conditionalFormatting sqref="F10:F19">
    <cfRule type="cellIs" dxfId="6" priority="19" operator="equal">
      <formula>"Severe"</formula>
    </cfRule>
    <cfRule type="cellIs" dxfId="5" priority="20" operator="equal">
      <formula>"High"</formula>
    </cfRule>
    <cfRule type="cellIs" dxfId="4" priority="21" operator="equal">
      <formula>"Medium"</formula>
    </cfRule>
    <cfRule type="cellIs" dxfId="3" priority="22" operator="equal">
      <formula>"Very Low"</formula>
    </cfRule>
    <cfRule type="cellIs" dxfId="2" priority="23" operator="equal">
      <formula>"Low"</formula>
    </cfRule>
  </conditionalFormatting>
  <pageMargins left="0.7" right="0.7" top="0.75" bottom="0.75" header="0.3" footer="0.3"/>
  <pageSetup paperSize="9" scale="34" fitToWidth="0" orientation="landscape" r:id="rId6"/>
  <headerFooter>
    <oddHeader>&amp;C&amp;"Aptos"&amp;14&amp;KFF0000 OFFICIAL&amp;1#_x000D_</oddHeader>
    <oddFooter>&amp;C_x000D_&amp;1#&amp;"Aptos"&amp;14&amp;KFF0000 OFFICIAL</oddFooter>
  </headerFooter>
  <drawing r:id="rId7"/>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Dropdowns!$E$2:$E$6</xm:f>
          </x14:formula1>
          <xm:sqref>D10:D19</xm:sqref>
        </x14:dataValidation>
        <x14:dataValidation type="list" allowBlank="1" showInputMessage="1" showErrorMessage="1" xr:uid="{00000000-0002-0000-0900-000001000000}">
          <x14:formula1>
            <xm:f>Dropdowns!$F$2:$F$6</xm:f>
          </x14:formula1>
          <xm:sqref>E10:E19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6742F01C4A1C48BD988ED971A8DB0E" ma:contentTypeVersion="9" ma:contentTypeDescription="Create a new document." ma:contentTypeScope="" ma:versionID="dd0f0672c4356fe1fc3c3048c39846d9">
  <xsd:schema xmlns:xsd="http://www.w3.org/2001/XMLSchema" xmlns:xs="http://www.w3.org/2001/XMLSchema" xmlns:p="http://schemas.microsoft.com/office/2006/metadata/properties" xmlns:ns2="4dcd8a85-9478-414b-a14b-da5d74db711a" targetNamespace="http://schemas.microsoft.com/office/2006/metadata/properties" ma:root="true" ma:fieldsID="e44402373022bf2dc399942e56ed6bfb" ns2:_="">
    <xsd:import namespace="4dcd8a85-9478-414b-a14b-da5d74db711a"/>
    <xsd:element name="properties">
      <xsd:complexType>
        <xsd:sequence>
          <xsd:element name="documentManagement">
            <xsd:complexType>
              <xsd:all>
                <xsd:element ref="ns2:RecordNumber" minOccurs="0"/>
                <xsd:element ref="ns2:e62f78c934d84c329439db99c61f5a10" minOccurs="0"/>
                <xsd:element ref="ns2:TaxCatchAll" minOccurs="0"/>
                <xsd:element ref="ns2:TaxCatchAllLabel" minOccurs="0"/>
                <xsd:element ref="ns2:o3918627bbc34062a2607c02ed9aa833"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cd8a85-9478-414b-a14b-da5d74db711a"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e62f78c934d84c329439db99c61f5a10" ma:index="9" nillable="true" ma:taxonomy="true" ma:internalName="e62f78c934d84c329439db99c61f5a10" ma:taxonomyFieldName="Security_x0020_Classification" ma:displayName="Security Classification" ma:readOnly="false" ma:default="1;#OFFICIAL|66ee57a8-59d0-46bc-a5fc-78440ee0cf81" ma:fieldId="{e62f78c9-34d8-4c32-9439-db99c61f5a10}" ma:sspId="0483e4a5-f0f6-4ded-b0bb-00a90fd4cf8b" ma:termSetId="d697d180-c653-44a1-a6e2-69709aabde2a" ma:anchorId="00000000-0000-0000-0000-000000000000" ma:open="true" ma:isKeyword="false">
      <xsd:complexType>
        <xsd:sequence>
          <xsd:element ref="pc:Terms" minOccurs="0" maxOccurs="1"/>
        </xsd:sequence>
      </xsd:complexType>
    </xsd:element>
    <xsd:element name="TaxCatchAll" ma:index="10" nillable="true" ma:displayName="Taxonomy Catch All Column" ma:hidden="true" ma:list="{7cada92c-4142-479d-a839-156c1d138eaa}" ma:internalName="TaxCatchAll" ma:showField="CatchAllData" ma:web="4dcd8a85-9478-414b-a14b-da5d74db711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cada92c-4142-479d-a839-156c1d138eaa}" ma:internalName="TaxCatchAllLabel" ma:readOnly="true" ma:showField="CatchAllDataLabel" ma:web="4dcd8a85-9478-414b-a14b-da5d74db711a">
      <xsd:complexType>
        <xsd:complexContent>
          <xsd:extension base="dms:MultiChoiceLookup">
            <xsd:sequence>
              <xsd:element name="Value" type="dms:Lookup" maxOccurs="unbounded" minOccurs="0" nillable="true"/>
            </xsd:sequence>
          </xsd:extension>
        </xsd:complexContent>
      </xsd:complexType>
    </xsd:element>
    <xsd:element name="o3918627bbc34062a2607c02ed9aa833" ma:index="13" nillable="true" ma:taxonomy="true" ma:internalName="o3918627bbc34062a2607c02ed9aa833" ma:taxonomyFieldName="Information_x0020_Management_x0020_Marker" ma:displayName="Information Management Marker" ma:default="" ma:fieldId="{83918627-bbc3-4062-a260-7c02ed9aa833}"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e21f43c-ac0d-46df-82b5-ce91bf8e7a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B70D7-D9E9-4241-9F84-320A0C7E8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cd8a85-9478-414b-a14b-da5d74db71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D11BB6-7516-40E9-AFFF-03D4EDB276BD}">
  <ds:schemaRefs>
    <ds:schemaRef ds:uri="http://schemas.microsoft.com/office/2006/documentManagement/types"/>
    <ds:schemaRef ds:uri="http://www.w3.org/XML/1998/namespace"/>
    <ds:schemaRef ds:uri="1e21f43c-ac0d-46df-82b5-ce91bf8e7a64"/>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B8896A2-5E3F-418C-B22E-C18930824877}">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Instructions</vt:lpstr>
      <vt:lpstr>Eligibility Self-Checklist</vt:lpstr>
      <vt:lpstr>Project Summary</vt:lpstr>
      <vt:lpstr>Project Milestones</vt:lpstr>
      <vt:lpstr>Strategic Fit</vt:lpstr>
      <vt:lpstr>Project Benefits and Impact</vt:lpstr>
      <vt:lpstr>Project Deliverability</vt:lpstr>
      <vt:lpstr>Project Budget</vt:lpstr>
      <vt:lpstr>Risk</vt:lpstr>
      <vt:lpstr>Conflict of Interest</vt:lpstr>
      <vt:lpstr>Declaration and Authorisation</vt:lpstr>
      <vt:lpstr>Dept Only</vt:lpstr>
      <vt:lpstr>Dropdowns</vt:lpstr>
      <vt:lpstr>Date Calcs</vt:lpstr>
      <vt:lpstr>List</vt:lpstr>
      <vt:lpstr>Instructions!_Toc83913458</vt:lpstr>
    </vt:vector>
  </TitlesOfParts>
  <Manager/>
  <Company>Department of Infrastructure &amp; Regional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Active Transport Fund - Application Form</dc:title>
  <dc:subject/>
  <dc:creator>Department of Infrastructure, Transport, Regional Development, Communication, Sport and the Arts</dc:creator>
  <cp:keywords/>
  <dc:description/>
  <cp:revision/>
  <dcterms:created xsi:type="dcterms:W3CDTF">2017-12-11T05:06:58Z</dcterms:created>
  <dcterms:modified xsi:type="dcterms:W3CDTF">2026-07-29T06:47:12Z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0x010100E26742F01C4A1C48BD988ED971A8DB0E</vt:lpwstr>
  </property>
</Properties>
</file>