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codeName="ThisWorkbook"/>
  <mc:AlternateContent xmlns:mc="http://schemas.openxmlformats.org/markup-compatibility/2006">
    <mc:Choice Requires="x15">
      <x15ac:absPath xmlns:x15ac="http://schemas.microsoft.com/office/spreadsheetml/2010/11/ac" url="https://workspace.internal.dotars.gov.au/sites/RVSD/NTRIP/SLRIP - September 2026 implementation/Application Form/Final Product/"/>
    </mc:Choice>
  </mc:AlternateContent>
  <xr:revisionPtr revIDLastSave="0" documentId="13_ncr:20000001_{3DF2FA3E-174D-4DD8-9220-C58943A2C038}" xr6:coauthVersionLast="47" xr6:coauthVersionMax="47" xr10:uidLastSave="{00000000-0000-0000-0000-000000000000}"/>
  <workbookProtection workbookAlgorithmName="SHA-512" workbookHashValue="QAQEH4R1uvCVpjsEhG5d3RRZ0xvIZUEX/enT8PL2jEHJeoJbIzBo5UFqiO7OwVh5a5uuucdz7q6gAJXXt5wEJg==" workbookSaltValue="lNuV5fs8qUmqnt8t8o+u5Q==" workbookSpinCount="100000" lockStructure="1"/>
  <bookViews>
    <workbookView xWindow="28680" yWindow="-120" windowWidth="29040" windowHeight="15720" tabRatio="890" xr2:uid="{00000000-000D-0000-FFFF-FFFF00000000}"/>
  </bookViews>
  <sheets>
    <sheet name="Instructions" sheetId="16" r:id="rId1"/>
    <sheet name="Eligibility Self-Checklist" sheetId="1" r:id="rId2"/>
    <sheet name="Project Summary" sheetId="15" r:id="rId3"/>
    <sheet name="Project Milestones" sheetId="27" r:id="rId4"/>
    <sheet name="Metrics" sheetId="29" r:id="rId5"/>
    <sheet name="Strategic Fit" sheetId="6" r:id="rId6"/>
    <sheet name="Project Benefits and Impact" sheetId="7" r:id="rId7"/>
    <sheet name="Project Deliverability" sheetId="26" r:id="rId8"/>
    <sheet name="Project Budget" sheetId="23" r:id="rId9"/>
    <sheet name="Risk" sheetId="8" r:id="rId10"/>
    <sheet name="Conflict of Interest" sheetId="21" r:id="rId11"/>
    <sheet name="Declaration and Authorisation" sheetId="25" r:id="rId12"/>
    <sheet name="Dept Only" sheetId="12" state="hidden" r:id="rId13"/>
    <sheet name="Dropdowns" sheetId="18" state="hidden" r:id="rId14"/>
    <sheet name="Date Calcs" sheetId="24" state="hidden" r:id="rId15"/>
    <sheet name="List" sheetId="10" state="hidden" r:id="rId16"/>
  </sheets>
  <definedNames>
    <definedName name="_Toc83913458" localSheetId="0">Instructions!$A$4</definedName>
    <definedName name="_Toc86859159" localSheetId="8">'Project Budget'!#REF!</definedName>
    <definedName name="_xlnm.Print_Area" localSheetId="2">'Project Summary'!#REF!</definedName>
    <definedName name="Z_470E5601_347B_462E_B45C_66E1F09398AB_.wvu.Cols" localSheetId="12" hidden="1">'Dept Only'!#REF!,'Dept Only'!#REF!,'Dept Only'!#REF!,'Dept Only'!#REF!,'Dept Only'!#REF!,'Dept Only'!#REF!,'Dept Only'!#REF!</definedName>
    <definedName name="Z_5582A930_0F9A_4EC8_B4DE_01F132FD8175_.wvu.Cols" localSheetId="12" hidden="1">'Dept Only'!#REF!,'Dept Only'!#REF!,'Dept Only'!#REF!,'Dept Only'!#REF!,'Dept Only'!#REF!,'Dept Only'!#REF!,'Dept Only'!#REF!</definedName>
    <definedName name="Z_68C69B13_6485_41D4_843B_152D6027A679_.wvu.Cols" localSheetId="12" hidden="1">'Dept Only'!#REF!,'Dept Only'!#REF!,'Dept Only'!#REF!,'Dept Only'!#REF!,'Dept Only'!#REF!,'Dept Only'!#REF!,'Dept Only'!#REF!</definedName>
    <definedName name="Z_A90951F7_ADB6_4486_81B1_49E227A79FFE_.wvu.Cols" localSheetId="12" hidden="1">'Dept Only'!#REF!,'Dept Only'!#REF!,'Dept Only'!#REF!,'Dept Only'!#REF!,'Dept Only'!#REF!,'Dept Only'!#REF!,'Dept Only'!#REF!</definedName>
  </definedNames>
  <calcPr calcId="191029"/>
  <customWorkbookViews>
    <customWorkbookView name="MURPHY Russell - Personal View" guid="{A90951F7-ADB6-4486-81B1-49E227A79FFE}" mergeInterval="0" personalView="1" maximized="1" xWindow="1912" yWindow="-8" windowWidth="1936" windowHeight="1056" activeSheetId="11"/>
    <customWorkbookView name="KING Paul - Personal View" guid="{68C69B13-6485-41D4-843B-152D6027A679}" mergeInterval="0" personalView="1" maximized="1" xWindow="-8" yWindow="-8" windowWidth="1936" windowHeight="1176" activeSheetId="1"/>
    <customWorkbookView name="VANNER Mark - Personal View" guid="{E70B79AA-6D25-4E26-9610-F332E6FB3494}" mergeInterval="0" personalView="1" maximized="1" xWindow="-8" yWindow="-8" windowWidth="1936" windowHeight="1176" activeSheetId="4"/>
    <customWorkbookView name="BOWEN Penny - Personal View" guid="{5582A930-0F9A-4EC8-B4DE-01F132FD8175}" mergeInterval="0" personalView="1" maximized="1" xWindow="-8" yWindow="-8" windowWidth="1696" windowHeight="1026" activeSheetId="1"/>
    <customWorkbookView name="MACFADYEN Joanna - Personal View" guid="{470E5601-347B-462E-B45C-66E1F09398AB}" mergeInterval="0" personalView="1" maximized="1" xWindow="-8" yWindow="-8" windowWidth="1382" windowHeight="632"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29" l="1"/>
  <c r="C3" i="6"/>
  <c r="C26" i="15" a="1"/>
  <c r="C26" i="15" s="1"/>
  <c r="C6" i="27"/>
  <c r="C10" i="15"/>
  <c r="C9" i="15"/>
  <c r="E33" i="23" l="1"/>
  <c r="E34" i="23"/>
  <c r="E35" i="23"/>
  <c r="E36" i="23"/>
  <c r="E37" i="23"/>
  <c r="E38" i="23"/>
  <c r="E39" i="23"/>
  <c r="E32" i="23"/>
  <c r="B16" i="27" a="1"/>
  <c r="B16" i="27" s="1"/>
  <c r="B13" i="27"/>
  <c r="C3" i="24"/>
  <c r="A13" i="24" s="1"/>
  <c r="B13" i="24" s="1"/>
  <c r="B3" i="24"/>
  <c r="B44" i="23" l="1"/>
  <c r="A8" i="24"/>
  <c r="D10" i="27" s="1"/>
  <c r="C13" i="24"/>
  <c r="B8" i="24" l="1"/>
  <c r="D11" i="27" s="1"/>
  <c r="C10" i="27"/>
  <c r="A10" i="27"/>
  <c r="C8" i="24" l="1"/>
  <c r="D12" i="27" s="1"/>
  <c r="C13" i="27"/>
  <c r="C12" i="27"/>
  <c r="C11" i="27"/>
  <c r="D8" i="24" l="1"/>
  <c r="C14" i="27"/>
  <c r="F16" i="8"/>
  <c r="D30" i="23" l="1"/>
  <c r="D40" i="23" s="1"/>
  <c r="D42" i="23" s="1"/>
  <c r="F10" i="8"/>
  <c r="F11" i="8"/>
  <c r="F12" i="8"/>
  <c r="F13" i="8"/>
  <c r="F14" i="8"/>
  <c r="F15" i="8"/>
  <c r="F17" i="8"/>
  <c r="F18" i="8"/>
  <c r="F19" i="8"/>
  <c r="D38" i="15" l="1"/>
  <c r="D57" i="15" l="1"/>
  <c r="D54" i="15" l="1"/>
  <c r="D51" i="15"/>
  <c r="D48" i="15"/>
  <c r="D45" i="15"/>
  <c r="D42" i="15"/>
  <c r="E3" i="12" l="1"/>
  <c r="C3" i="12" l="1"/>
  <c r="Z3" i="12" l="1"/>
  <c r="AP3" i="12"/>
  <c r="AQ3" i="12"/>
  <c r="AR3" i="12"/>
  <c r="AS3" i="12"/>
  <c r="AT3" i="12"/>
  <c r="AL3" i="12"/>
  <c r="AK3" i="12"/>
  <c r="AJ3" i="12"/>
  <c r="AI3" i="12"/>
  <c r="O3" i="12" l="1"/>
  <c r="M3" i="12"/>
  <c r="L3" i="12" l="1"/>
  <c r="K3" i="12"/>
  <c r="J3" i="12"/>
  <c r="B3" i="12"/>
  <c r="I3" i="12"/>
  <c r="H3" i="12"/>
  <c r="G3" i="12"/>
  <c r="F3" i="12"/>
  <c r="U3" i="12" l="1"/>
  <c r="T3" i="12"/>
  <c r="AB3" i="12" l="1"/>
  <c r="AA3" i="12"/>
  <c r="Y3" i="12"/>
  <c r="X3" i="12" l="1"/>
  <c r="P3" i="12" l="1"/>
  <c r="N3" i="12"/>
  <c r="D3" i="12"/>
  <c r="A3" i="12"/>
  <c r="AE3" i="12" l="1"/>
  <c r="AF3" i="12"/>
  <c r="AN3" i="12"/>
  <c r="AO3" i="12"/>
  <c r="AM3" i="12" l="1"/>
  <c r="AD3" i="12"/>
  <c r="AC3" i="12"/>
  <c r="AG3" i="12" l="1"/>
  <c r="W3" i="12"/>
  <c r="V3" i="12"/>
  <c r="S3" i="12"/>
  <c r="R3" i="12"/>
  <c r="Q3" i="12"/>
  <c r="AH3" i="12" l="1"/>
  <c r="A16"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<sst xmlns="http://schemas.openxmlformats.org/spreadsheetml/2006/main" count="578" uniqueCount="424">
  <si>
    <t>Application Form</t>
  </si>
  <si>
    <t>Instructions</t>
  </si>
  <si>
    <t xml:space="preserve">Questions </t>
  </si>
  <si>
    <t>Question:</t>
  </si>
  <si>
    <t>Select from drop down menu</t>
  </si>
  <si>
    <t xml:space="preserve"> </t>
  </si>
  <si>
    <t>Item</t>
  </si>
  <si>
    <t>Is this application a joint application with another proponent and/or private entity?</t>
  </si>
  <si>
    <t>First Name</t>
  </si>
  <si>
    <t>Surname</t>
  </si>
  <si>
    <t>Job title</t>
  </si>
  <si>
    <t>Your Answer</t>
  </si>
  <si>
    <t xml:space="preserve">Please provide latitude and longitude geocodes to help us locate your project on a map. If you need help to do this, click the following hyperlink for Google Maps advice: </t>
  </si>
  <si>
    <t>https://support.google.com/maps/answer/18539?hl=en&amp;co=GENIE.Platform%3DDesktop&amp;oco=2</t>
  </si>
  <si>
    <t xml:space="preserve">Geocodes of your project location </t>
  </si>
  <si>
    <t>Option A - Point Geocode - use this if you have a single-point location</t>
  </si>
  <si>
    <t>Test your geocode. Does this link go to the project location?</t>
  </si>
  <si>
    <t>Latitude (decimal degrees to 4 places)</t>
  </si>
  <si>
    <t>Longitude (decimal degrees to 4 places)</t>
  </si>
  <si>
    <t>Option B - Lines Geocode - use this if you have multiple-point locations</t>
  </si>
  <si>
    <t xml:space="preserve">Segment 1 </t>
  </si>
  <si>
    <t>Segment 1 - Ending Point</t>
  </si>
  <si>
    <t>Segment 2</t>
  </si>
  <si>
    <t>Segment 2 - Ending Point</t>
  </si>
  <si>
    <t xml:space="preserve">Segment 3 </t>
  </si>
  <si>
    <t>Segment 3 - Starting Point</t>
  </si>
  <si>
    <t>Segment 3 - Ending Point</t>
  </si>
  <si>
    <t>PROJECT COST</t>
  </si>
  <si>
    <t>TOTAL PROJECT COST</t>
  </si>
  <si>
    <t xml:space="preserve">Criterion 1 - Strategic Fit </t>
  </si>
  <si>
    <t>Question</t>
  </si>
  <si>
    <t>N/A</t>
  </si>
  <si>
    <t>Risk Assessment</t>
  </si>
  <si>
    <t>Risks</t>
  </si>
  <si>
    <t>Resulting risk</t>
  </si>
  <si>
    <t>Conflict of Interest</t>
  </si>
  <si>
    <t>Full Name of Authorised Officer:</t>
  </si>
  <si>
    <t>Position/title:</t>
  </si>
  <si>
    <t>Organisation name</t>
  </si>
  <si>
    <t>Printed name of witness</t>
  </si>
  <si>
    <t>Declaration and Authorisation</t>
  </si>
  <si>
    <t>Project basics</t>
  </si>
  <si>
    <t>Contacts</t>
  </si>
  <si>
    <t>Geography</t>
  </si>
  <si>
    <t>Funding</t>
  </si>
  <si>
    <t>Timing</t>
  </si>
  <si>
    <t xml:space="preserve">State </t>
  </si>
  <si>
    <t>Program</t>
  </si>
  <si>
    <t>Applicant Type</t>
  </si>
  <si>
    <t>Applicant</t>
  </si>
  <si>
    <t>Type of Nomination</t>
  </si>
  <si>
    <t>Project Name</t>
  </si>
  <si>
    <t>Project scope</t>
  </si>
  <si>
    <t>Project category</t>
  </si>
  <si>
    <t>Number of sites</t>
  </si>
  <si>
    <t>Design and construct?</t>
  </si>
  <si>
    <t>Tender exemption required</t>
  </si>
  <si>
    <t>Jobs supported</t>
  </si>
  <si>
    <t>Organisation Contact Prefix</t>
  </si>
  <si>
    <t>Organisation Firstname</t>
  </si>
  <si>
    <t>Organisation surname</t>
  </si>
  <si>
    <t>Job Title</t>
  </si>
  <si>
    <t>Telephone</t>
  </si>
  <si>
    <t>Email</t>
  </si>
  <si>
    <t>Postal address</t>
  </si>
  <si>
    <t>Mayor’s Position Title</t>
  </si>
  <si>
    <t>Mayor's prefix</t>
  </si>
  <si>
    <t>First name</t>
  </si>
  <si>
    <t xml:space="preserve">Surname </t>
  </si>
  <si>
    <t>Road Name</t>
  </si>
  <si>
    <t>Locality</t>
  </si>
  <si>
    <t>Urban / Regional</t>
  </si>
  <si>
    <t>Latitude</t>
  </si>
  <si>
    <t>Longitude</t>
  </si>
  <si>
    <t>Total AGC</t>
  </si>
  <si>
    <t>Total Council</t>
  </si>
  <si>
    <t>Total State</t>
  </si>
  <si>
    <t>Total Other</t>
  </si>
  <si>
    <t>Total Funds</t>
  </si>
  <si>
    <t>Max AG %</t>
  </si>
  <si>
    <t>AG 2023-24 Budget</t>
  </si>
  <si>
    <t>AG 2024-25 Budget</t>
  </si>
  <si>
    <t>AG 2025-26 Budget</t>
  </si>
  <si>
    <t>AG 2026-27 Budget</t>
  </si>
  <si>
    <t>Total 2023-24 Budget</t>
  </si>
  <si>
    <t>Total 2024-25 Budget</t>
  </si>
  <si>
    <t>Total 2025-26 Budget</t>
  </si>
  <si>
    <t>Total 2026-27 Budget</t>
  </si>
  <si>
    <t>Design Costs</t>
  </si>
  <si>
    <t>Complete design</t>
  </si>
  <si>
    <t>Commence construction</t>
  </si>
  <si>
    <t>End construction</t>
  </si>
  <si>
    <t>THIS PAGE IS FOR DEPARTMENT USE ONLY</t>
  </si>
  <si>
    <t>DO NO CHANGE ANYTHING ON THIS PAGE</t>
  </si>
  <si>
    <t>Project type</t>
  </si>
  <si>
    <t>Program Names</t>
  </si>
  <si>
    <t>Construction type</t>
  </si>
  <si>
    <t>Location type</t>
  </si>
  <si>
    <t>Risk Likelihood</t>
  </si>
  <si>
    <t>Risk Consequences</t>
  </si>
  <si>
    <t>Delivery method</t>
  </si>
  <si>
    <t>Yes/No</t>
  </si>
  <si>
    <t>State</t>
  </si>
  <si>
    <t>Proponent Type</t>
  </si>
  <si>
    <t>Mapping Options</t>
  </si>
  <si>
    <t>Types of Project Nomination</t>
  </si>
  <si>
    <t>Approvals</t>
  </si>
  <si>
    <t>It is in the recommended range</t>
  </si>
  <si>
    <t>Insignificant</t>
  </si>
  <si>
    <t>Minor</t>
  </si>
  <si>
    <t>Moderate</t>
  </si>
  <si>
    <t>Major</t>
  </si>
  <si>
    <t>Extreme</t>
  </si>
  <si>
    <t>Bridge - renewal</t>
  </si>
  <si>
    <t>Bridges Renewal Program</t>
  </si>
  <si>
    <t>Design and Construct</t>
  </si>
  <si>
    <t>Urban</t>
  </si>
  <si>
    <t>Rare</t>
  </si>
  <si>
    <t>Organisation managed and delivered (e.g. day labour)</t>
  </si>
  <si>
    <t>Yes</t>
  </si>
  <si>
    <t>ACT</t>
  </si>
  <si>
    <t>A</t>
  </si>
  <si>
    <t>New Project</t>
  </si>
  <si>
    <t>Required and attained</t>
  </si>
  <si>
    <t>It is outside the recommended range</t>
  </si>
  <si>
    <t>Almost certain</t>
  </si>
  <si>
    <t>Low</t>
  </si>
  <si>
    <t>Medium</t>
  </si>
  <si>
    <t>High</t>
  </si>
  <si>
    <t>Severe</t>
  </si>
  <si>
    <t>Bridge - replacement</t>
  </si>
  <si>
    <t>Heavy Vehicle Safety and Productivity Program</t>
  </si>
  <si>
    <t>Construction only</t>
  </si>
  <si>
    <t>Regional</t>
  </si>
  <si>
    <t>Unlikely</t>
  </si>
  <si>
    <t>Organisation managed, with subcontractors</t>
  </si>
  <si>
    <t>No</t>
  </si>
  <si>
    <t>NSW</t>
  </si>
  <si>
    <t>Council</t>
  </si>
  <si>
    <t>B</t>
  </si>
  <si>
    <t>Resubmission of Previously Unsuccesful Project</t>
  </si>
  <si>
    <t>Required but not yet attained</t>
  </si>
  <si>
    <t>Likely</t>
  </si>
  <si>
    <t>Bridge - duplication</t>
  </si>
  <si>
    <t>Possible</t>
  </si>
  <si>
    <t>Contractor through public tender</t>
  </si>
  <si>
    <t>NT</t>
  </si>
  <si>
    <t>Other</t>
  </si>
  <si>
    <t>Variation to Approved Project</t>
  </si>
  <si>
    <t>Not required</t>
  </si>
  <si>
    <t>Bridge - other</t>
  </si>
  <si>
    <t>Contractor through pre-approved panels</t>
  </si>
  <si>
    <t>QLD</t>
  </si>
  <si>
    <t>Very Low</t>
  </si>
  <si>
    <t>Parking or decoupling bay - new</t>
  </si>
  <si>
    <t>HVSPP</t>
  </si>
  <si>
    <t>Almost Certain</t>
  </si>
  <si>
    <t>SA</t>
  </si>
  <si>
    <t>Parking or decoupling bay - upgrade</t>
  </si>
  <si>
    <t>BRP</t>
  </si>
  <si>
    <t>TAS</t>
  </si>
  <si>
    <t>Rest area - new</t>
  </si>
  <si>
    <t>HVRA</t>
  </si>
  <si>
    <t>VIC</t>
  </si>
  <si>
    <t>Rest area - upgrade</t>
  </si>
  <si>
    <t>WA</t>
  </si>
  <si>
    <t>Road widening</t>
  </si>
  <si>
    <t>External Territory</t>
  </si>
  <si>
    <t>Road sealing</t>
  </si>
  <si>
    <t>Not sure</t>
  </si>
  <si>
    <t>Cross-Jurisdiction</t>
  </si>
  <si>
    <t>Road strengthening</t>
  </si>
  <si>
    <t>Road alignment</t>
  </si>
  <si>
    <t>Safety enhancement</t>
  </si>
  <si>
    <t>Truck Wash</t>
  </si>
  <si>
    <t>Livestock facility upgrade</t>
  </si>
  <si>
    <t>Other road enhancement</t>
  </si>
  <si>
    <t>Technology trial</t>
  </si>
  <si>
    <t>Demonstration project</t>
  </si>
  <si>
    <t>Other - please describe</t>
  </si>
  <si>
    <t>Further Resources</t>
  </si>
  <si>
    <t>Commencement of construction</t>
  </si>
  <si>
    <t>Completion of construction</t>
  </si>
  <si>
    <t>Geographical Information System (GIS)/Mapping Information</t>
  </si>
  <si>
    <t>State/Territory Government</t>
  </si>
  <si>
    <t>Segment 1 - Starting Point</t>
  </si>
  <si>
    <t>Segment 2 - Starting Point</t>
  </si>
  <si>
    <t>Date (dd-mm-yyyy):</t>
  </si>
  <si>
    <t>Salutation</t>
  </si>
  <si>
    <t>Date</t>
  </si>
  <si>
    <t xml:space="preserve">Segment 4 </t>
  </si>
  <si>
    <t>Segment 4 - Starting Point</t>
  </si>
  <si>
    <t>Segment 4 - Ending Point</t>
  </si>
  <si>
    <t>Segment 5</t>
  </si>
  <si>
    <t>Segment 5 - Starting Point</t>
  </si>
  <si>
    <t>Segment 5 - Ending Point</t>
  </si>
  <si>
    <r>
      <t>·</t>
    </r>
    <r>
      <rPr>
        <sz val="7"/>
        <color rgb="FF000000"/>
        <rFont val="Times New Roman"/>
        <family val="1"/>
      </rPr>
      <t xml:space="preserve">       </t>
    </r>
    <r>
      <rPr>
        <sz val="12"/>
        <color rgb="FF000000"/>
        <rFont val="Calibri"/>
        <family val="2"/>
        <scheme val="minor"/>
      </rPr>
      <t>Explain how the project directly contributes to relevant national, state, territory and local government goals, objectives, policies and strategic plans.</t>
    </r>
  </si>
  <si>
    <r>
      <t>·</t>
    </r>
    <r>
      <rPr>
        <sz val="7"/>
        <color rgb="FF000000"/>
        <rFont val="Times New Roman"/>
        <family val="1"/>
      </rPr>
      <t xml:space="preserve">       </t>
    </r>
    <r>
      <rPr>
        <sz val="12"/>
        <color rgb="FF000000"/>
        <rFont val="Calibri"/>
        <family val="2"/>
        <scheme val="minor"/>
      </rPr>
      <t>Explain the case for change, including the problem it seeks to address and what the opportunities are, and how the project will directly address the issue/s.</t>
    </r>
  </si>
  <si>
    <r>
      <t>·</t>
    </r>
    <r>
      <rPr>
        <sz val="7"/>
        <color rgb="FF000000"/>
        <rFont val="Times New Roman"/>
        <family val="1"/>
      </rPr>
      <t xml:space="preserve">       </t>
    </r>
    <r>
      <rPr>
        <sz val="12"/>
        <color rgb="FF000000"/>
        <rFont val="Calibri"/>
        <family val="2"/>
        <scheme val="minor"/>
      </rPr>
      <t>Justify why the proposal is the most appropriate response to address the issue/s and opportunities.</t>
    </r>
  </si>
  <si>
    <r>
      <t>·</t>
    </r>
    <r>
      <rPr>
        <sz val="7"/>
        <color rgb="FF000000"/>
        <rFont val="Times New Roman"/>
        <family val="1"/>
      </rPr>
      <t xml:space="preserve">       </t>
    </r>
    <r>
      <rPr>
        <sz val="12"/>
        <color rgb="FF000000"/>
        <rFont val="Calibri"/>
        <family val="2"/>
        <scheme val="minor"/>
      </rPr>
      <t>Outline the support for the proposal and buy-in from stakeholders and the community, noting how it responds to their needs, and if there is any known community opposition to the proposed project.</t>
    </r>
  </si>
  <si>
    <r>
      <t>·</t>
    </r>
    <r>
      <rPr>
        <sz val="7"/>
        <color rgb="FF000000"/>
        <rFont val="Times New Roman"/>
        <family val="1"/>
      </rPr>
      <t xml:space="preserve">       </t>
    </r>
    <r>
      <rPr>
        <sz val="12"/>
        <color rgb="FF000000"/>
        <rFont val="Calibri"/>
        <family val="2"/>
        <scheme val="minor"/>
      </rPr>
      <t>Detail the skills and capacity of those being engaged to deliver the project, including the relevant skills, experience and performance history.</t>
    </r>
  </si>
  <si>
    <r>
      <t>·</t>
    </r>
    <r>
      <rPr>
        <sz val="7"/>
        <color rgb="FF000000"/>
        <rFont val="Times New Roman"/>
        <family val="1"/>
      </rPr>
      <t xml:space="preserve">       </t>
    </r>
    <r>
      <rPr>
        <sz val="12"/>
        <color rgb="FF000000"/>
        <rFont val="Calibri"/>
        <family val="2"/>
        <scheme val="minor"/>
      </rPr>
      <t xml:space="preserve">State if the required approvals to deliver the project have been obtained, including development, cultural and environmental approvals. If they have not been granted, outline when they will be sought and the expected timeframe for approvals to be granted. </t>
    </r>
  </si>
  <si>
    <r>
      <t>·</t>
    </r>
    <r>
      <rPr>
        <sz val="7"/>
        <color rgb="FF000000"/>
        <rFont val="Times New Roman"/>
        <family val="1"/>
      </rPr>
      <t xml:space="preserve">       </t>
    </r>
    <r>
      <rPr>
        <sz val="12"/>
        <color rgb="FF000000"/>
        <rFont val="Calibri"/>
        <family val="2"/>
        <scheme val="minor"/>
      </rPr>
      <t>State if land acquisition and/or the relocation of utilities is required, and if consent has been provided. If it has not been provided, outline when it will be sought and the expected timeframe for consent to be granted.</t>
    </r>
  </si>
  <si>
    <r>
      <t>·</t>
    </r>
    <r>
      <rPr>
        <sz val="7"/>
        <color rgb="FF000000"/>
        <rFont val="Times New Roman"/>
        <family val="1"/>
      </rPr>
      <t xml:space="preserve">       </t>
    </r>
    <r>
      <rPr>
        <sz val="12"/>
        <color rgb="FF000000"/>
        <rFont val="Calibri"/>
        <family val="2"/>
        <scheme val="minor"/>
      </rPr>
      <t>Explain the size and adequacy of the project budget, including allowances for contingency and how any cost overruns will be managed by the proponent.</t>
    </r>
  </si>
  <si>
    <r>
      <t>·</t>
    </r>
    <r>
      <rPr>
        <sz val="7"/>
        <color rgb="FF000000"/>
        <rFont val="Times New Roman"/>
        <family val="1"/>
      </rPr>
      <t xml:space="preserve">       </t>
    </r>
    <r>
      <rPr>
        <sz val="12"/>
        <color rgb="FF000000"/>
        <rFont val="Calibri"/>
        <family val="2"/>
        <scheme val="minor"/>
      </rPr>
      <t>Outline governance arrangements and how they are appropriate for successful delivery of the project.</t>
    </r>
  </si>
  <si>
    <t>Remote</t>
  </si>
  <si>
    <t>About the Project</t>
  </si>
  <si>
    <t>Overview</t>
  </si>
  <si>
    <t>Metrics</t>
  </si>
  <si>
    <t>Location Details</t>
  </si>
  <si>
    <t>Your Answer:</t>
  </si>
  <si>
    <t>Segment 6</t>
  </si>
  <si>
    <t>Segment 6 - Starting Point</t>
  </si>
  <si>
    <t>Segment 6 - Ending Point</t>
  </si>
  <si>
    <r>
      <t xml:space="preserve">I disclose the following interests: 
</t>
    </r>
    <r>
      <rPr>
        <sz val="12"/>
        <color theme="1"/>
        <rFont val="Calibri"/>
        <family val="2"/>
      </rPr>
      <t>[input text]</t>
    </r>
  </si>
  <si>
    <t>Position / Job Title:</t>
  </si>
  <si>
    <r>
      <rPr>
        <b/>
        <sz val="12"/>
        <color theme="1"/>
        <rFont val="Calibri"/>
        <family val="2"/>
        <scheme val="minor"/>
      </rPr>
      <t>Authorising officer email address</t>
    </r>
    <r>
      <rPr>
        <sz val="12"/>
        <color theme="1"/>
        <rFont val="Calibri"/>
        <family val="2"/>
        <scheme val="minor"/>
      </rPr>
      <t xml:space="preserve">
</t>
    </r>
    <r>
      <rPr>
        <sz val="12"/>
        <color rgb="FF002060"/>
        <rFont val="Calibri"/>
        <family val="2"/>
        <scheme val="minor"/>
      </rPr>
      <t>Will be used when communicating the outcome of this application</t>
    </r>
  </si>
  <si>
    <r>
      <rPr>
        <b/>
        <sz val="12"/>
        <color theme="1"/>
        <rFont val="Calibri"/>
        <family val="2"/>
        <scheme val="minor"/>
      </rPr>
      <t>Telephone</t>
    </r>
    <r>
      <rPr>
        <sz val="12"/>
        <color theme="1"/>
        <rFont val="Calibri"/>
        <family val="2"/>
        <scheme val="minor"/>
      </rPr>
      <t xml:space="preserve">
</t>
    </r>
    <r>
      <rPr>
        <sz val="12"/>
        <color rgb="FF002060"/>
        <rFont val="Calibri"/>
        <family val="2"/>
        <scheme val="minor"/>
      </rPr>
      <t>Please ensure that you include all 10 digits, i.e. include area codes</t>
    </r>
  </si>
  <si>
    <t>Geolocation</t>
  </si>
  <si>
    <t>Amount</t>
  </si>
  <si>
    <t>Organisation Name</t>
  </si>
  <si>
    <t xml:space="preserve">Write your answer below.  </t>
  </si>
  <si>
    <t>Write your answer here.</t>
  </si>
  <si>
    <r>
      <rPr>
        <b/>
        <sz val="12"/>
        <rFont val="Calibri"/>
        <family val="2"/>
      </rPr>
      <t>Are you seeking no more than $5 million in Program funding for your project?</t>
    </r>
    <r>
      <rPr>
        <sz val="12"/>
        <rFont val="Calibri"/>
        <family val="2"/>
      </rPr>
      <t xml:space="preserve">
</t>
    </r>
    <r>
      <rPr>
        <sz val="11"/>
        <color rgb="FF002060"/>
        <rFont val="Calibri"/>
        <family val="2"/>
      </rPr>
      <t xml:space="preserve">The Program will contribute a maximum of $5 million in Australian Government funding for each project. </t>
    </r>
  </si>
  <si>
    <r>
      <t xml:space="preserve">Does the project require Program funding to proceed?
</t>
    </r>
    <r>
      <rPr>
        <sz val="11"/>
        <color rgb="FF002060"/>
        <rFont val="Calibri"/>
        <family val="2"/>
      </rPr>
      <t>The Program will not fund projects where the applicant has already secured adequate funds to complete the project from other sources.</t>
    </r>
  </si>
  <si>
    <r>
      <rPr>
        <b/>
        <sz val="12"/>
        <color theme="1"/>
        <rFont val="Calibri"/>
        <family val="2"/>
        <scheme val="minor"/>
      </rPr>
      <t>Organisation email address</t>
    </r>
    <r>
      <rPr>
        <sz val="12"/>
        <color theme="1"/>
        <rFont val="Calibri"/>
        <family val="2"/>
        <scheme val="minor"/>
      </rPr>
      <t xml:space="preserve">
</t>
    </r>
    <r>
      <rPr>
        <sz val="11"/>
        <color rgb="FF002060"/>
        <rFont val="Calibri"/>
        <family val="2"/>
        <scheme val="minor"/>
      </rPr>
      <t>E.g. info@councilname.state.gov.au</t>
    </r>
  </si>
  <si>
    <r>
      <t xml:space="preserve">Locality/Suburb of project
</t>
    </r>
    <r>
      <rPr>
        <sz val="11"/>
        <color rgb="FF002060"/>
        <rFont val="Calibri"/>
        <family val="2"/>
      </rPr>
      <t>Please ensure this matches location details provided in RPM</t>
    </r>
  </si>
  <si>
    <r>
      <t xml:space="preserve">Postcode of project
</t>
    </r>
    <r>
      <rPr>
        <sz val="11"/>
        <color rgb="FF002060"/>
        <rFont val="Calibri"/>
        <family val="2"/>
      </rPr>
      <t>Please ensure this matches location details provided in RPM</t>
    </r>
  </si>
  <si>
    <r>
      <t xml:space="preserve">Other location information (optional)
</t>
    </r>
    <r>
      <rPr>
        <sz val="11"/>
        <color rgb="FF002060"/>
        <rFont val="Calibri"/>
        <family val="2"/>
      </rPr>
      <t>Is this an LGA project on a state-owned road or has works that intersect with a state road? If so, provide details of the road here.
If your project crosses the border of another State or Territory, provide details here.</t>
    </r>
  </si>
  <si>
    <t>Project Budget - Individual Cost Items</t>
  </si>
  <si>
    <t>For funding rules, and details of eligible/ineligible expenditure, please refer to the Program Guidelines.</t>
  </si>
  <si>
    <r>
      <rPr>
        <b/>
        <sz val="12"/>
        <color theme="1"/>
        <rFont val="Calibri"/>
        <family val="2"/>
      </rPr>
      <t>Insurance, Fees, and Levies</t>
    </r>
    <r>
      <rPr>
        <sz val="12"/>
        <color theme="1"/>
        <rFont val="Calibri"/>
        <family val="2"/>
      </rPr>
      <t xml:space="preserve">
</t>
    </r>
    <r>
      <rPr>
        <sz val="11"/>
        <color rgb="FF002060"/>
        <rFont val="Calibri"/>
        <family val="2"/>
      </rPr>
      <t xml:space="preserve">These costs must be directly related to the project. An example of these costs could be ancillaries directly related to the project, such as insurance costs (as long as they can be broken down into a project specific allocation, such as an hourly or item rate).
Legal fees are ineligible.
</t>
    </r>
    <r>
      <rPr>
        <sz val="12"/>
        <color rgb="FF002060"/>
        <rFont val="Calibri"/>
        <family val="2"/>
      </rPr>
      <t xml:space="preserve">
</t>
    </r>
  </si>
  <si>
    <r>
      <rPr>
        <b/>
        <sz val="12"/>
        <color theme="1"/>
        <rFont val="Calibri"/>
        <family val="2"/>
      </rPr>
      <t>Temporary Works / Traffic Management</t>
    </r>
    <r>
      <rPr>
        <sz val="12"/>
        <color theme="1"/>
        <rFont val="Calibri"/>
        <family val="2"/>
      </rPr>
      <t xml:space="preserve">
</t>
    </r>
    <r>
      <rPr>
        <sz val="11"/>
        <color rgb="FF002060"/>
        <rFont val="Calibri"/>
        <family val="2"/>
      </rPr>
      <t>This includes temporary works and services to support staging and traffic management, for the purposes of enabling construction.</t>
    </r>
  </si>
  <si>
    <r>
      <rPr>
        <b/>
        <sz val="12"/>
        <color theme="1"/>
        <rFont val="Calibri"/>
        <family val="2"/>
      </rPr>
      <t>Service Relocation Costs</t>
    </r>
    <r>
      <rPr>
        <sz val="12"/>
        <color theme="1"/>
        <rFont val="Calibri"/>
        <family val="2"/>
      </rPr>
      <t xml:space="preserve">
</t>
    </r>
    <r>
      <rPr>
        <sz val="11"/>
        <color rgb="FF002060"/>
        <rFont val="Calibri"/>
        <family val="2"/>
      </rPr>
      <t>This includes service relocation/adjustment works, including telecommunications, water, sewerage, electricity and gas.</t>
    </r>
  </si>
  <si>
    <r>
      <t xml:space="preserve">Drainage
</t>
    </r>
    <r>
      <rPr>
        <sz val="11"/>
        <color rgb="FF002060"/>
        <rFont val="Calibri"/>
        <family val="2"/>
      </rPr>
      <t>This includes corridor related drainage, including longitudinal, cross, sub-soil, detention basins, box and pipe culverts, headwalls, gully pits, kerbs and water treatment.</t>
    </r>
  </si>
  <si>
    <r>
      <t xml:space="preserve">Pavements
</t>
    </r>
    <r>
      <rPr>
        <sz val="11"/>
        <color rgb="FF002060"/>
        <rFont val="Calibri"/>
        <family val="2"/>
      </rPr>
      <t>Pavement refers to the entire structural layer of a road, including the subgrade and multiple layers of material that provide a durable surface for traffic.</t>
    </r>
  </si>
  <si>
    <r>
      <rPr>
        <b/>
        <sz val="12"/>
        <color theme="1"/>
        <rFont val="Calibri"/>
        <family val="2"/>
      </rPr>
      <t xml:space="preserve">Finishing Works
</t>
    </r>
    <r>
      <rPr>
        <sz val="11"/>
        <color rgb="FF002060"/>
        <rFont val="Calibri"/>
        <family val="2"/>
      </rPr>
      <t xml:space="preserve">This is for works following the substantive completion of construction. It could include line markings, road barriers, footpaths, cycleways, fencing, landscaping, etc. </t>
    </r>
  </si>
  <si>
    <r>
      <rPr>
        <b/>
        <sz val="12"/>
        <rFont val="Calibri"/>
        <family val="2"/>
      </rPr>
      <t>Delays or rejection</t>
    </r>
    <r>
      <rPr>
        <b/>
        <strike/>
        <sz val="12"/>
        <rFont val="Calibri"/>
        <family val="2"/>
      </rPr>
      <t>s</t>
    </r>
    <r>
      <rPr>
        <b/>
        <sz val="12"/>
        <rFont val="Calibri"/>
        <family val="2"/>
      </rPr>
      <t xml:space="preserve"> of approvals</t>
    </r>
    <r>
      <rPr>
        <sz val="12"/>
        <rFont val="Calibri"/>
        <family val="2"/>
      </rPr>
      <t xml:space="preserve">
</t>
    </r>
    <r>
      <rPr>
        <sz val="11"/>
        <color rgb="FF002060"/>
        <rFont val="Calibri"/>
        <family val="2"/>
      </rPr>
      <t>Do you require development, heritage, cultural, environmental, fisheries or any other approvals? What is the likelihood of approvals not being granted? Why would any approval be rejected?
If any approvals are rejected, will this mean the project cannot go ahead? Are there other solutions?</t>
    </r>
  </si>
  <si>
    <r>
      <rPr>
        <b/>
        <sz val="12"/>
        <rFont val="Calibri"/>
        <family val="2"/>
      </rPr>
      <t>Identification of additional works at pre-construction</t>
    </r>
    <r>
      <rPr>
        <sz val="12"/>
        <rFont val="Calibri"/>
        <family val="2"/>
      </rPr>
      <t xml:space="preserve">
</t>
    </r>
    <r>
      <rPr>
        <sz val="11"/>
        <color rgb="FF002060"/>
        <rFont val="Calibri"/>
        <family val="2"/>
      </rPr>
      <t>What steps have you taken to ensure that there are no unexpected issues that will affect the cost, scope or timeframes for the project?</t>
    </r>
  </si>
  <si>
    <r>
      <rPr>
        <b/>
        <sz val="12"/>
        <rFont val="Calibri"/>
        <family val="2"/>
      </rPr>
      <t>Issues with contracting (such as receiving competitive tenders)</t>
    </r>
    <r>
      <rPr>
        <sz val="12"/>
        <rFont val="Calibri"/>
        <family val="2"/>
      </rPr>
      <t xml:space="preserve">
</t>
    </r>
    <r>
      <rPr>
        <sz val="11"/>
        <color rgb="FF002060"/>
        <rFont val="Calibri"/>
        <family val="2"/>
      </rPr>
      <t>Have you considered how you will deliver the project?
Are costs for labour or materials likely to change before you deliver the project?</t>
    </r>
  </si>
  <si>
    <r>
      <t xml:space="preserve">Land acquisition and utility relocation
</t>
    </r>
    <r>
      <rPr>
        <sz val="11"/>
        <color rgb="FF002060"/>
        <rFont val="Calibri"/>
        <family val="2"/>
      </rPr>
      <t>Do you need to acquire land? If so at what stage of the acquisition process are you in?
Do you need to relocate utilities? Has consent for this been gained?</t>
    </r>
  </si>
  <si>
    <r>
      <rPr>
        <b/>
        <sz val="12"/>
        <rFont val="Calibri"/>
        <family val="2"/>
      </rPr>
      <t>Changes to scope</t>
    </r>
    <r>
      <rPr>
        <sz val="12"/>
        <rFont val="Calibri"/>
        <family val="2"/>
      </rPr>
      <t xml:space="preserve">
</t>
    </r>
    <r>
      <rPr>
        <sz val="11"/>
        <color rgb="FF002060"/>
        <rFont val="Calibri"/>
        <family val="2"/>
      </rPr>
      <t>How mature is your planning for this project? Are there likely to be changes to current design, due to site conditions, constructability, community concerns or any other reason?</t>
    </r>
  </si>
  <si>
    <r>
      <rPr>
        <b/>
        <sz val="12"/>
        <rFont val="Calibri"/>
        <family val="2"/>
      </rPr>
      <t>Other</t>
    </r>
    <r>
      <rPr>
        <sz val="12"/>
        <color rgb="FF002060"/>
        <rFont val="Calibri"/>
        <family val="2"/>
      </rPr>
      <t xml:space="preserve">
</t>
    </r>
    <r>
      <rPr>
        <sz val="11"/>
        <color rgb="FF002060"/>
        <rFont val="Calibri"/>
        <family val="2"/>
      </rPr>
      <t>Are there any other risks to the deliverability of your project not outlined above? If so, please list them and their mitigation strategies here.</t>
    </r>
  </si>
  <si>
    <r>
      <t xml:space="preserve">To create a new paragraph or line break when typing in Excel press </t>
    </r>
    <r>
      <rPr>
        <b/>
        <sz val="11"/>
        <color rgb="FF002060"/>
        <rFont val="Calibri"/>
        <family val="2"/>
        <scheme val="minor"/>
      </rPr>
      <t>Alt + Enter</t>
    </r>
    <r>
      <rPr>
        <sz val="11"/>
        <color rgb="FF002060"/>
        <rFont val="Calibri"/>
        <family val="2"/>
        <scheme val="minor"/>
      </rPr>
      <t xml:space="preserve"> (Windows) or </t>
    </r>
    <r>
      <rPr>
        <b/>
        <sz val="11"/>
        <color rgb="FF002060"/>
        <rFont val="Calibri"/>
        <family val="2"/>
        <scheme val="minor"/>
      </rPr>
      <t>Control + Option + Return</t>
    </r>
    <r>
      <rPr>
        <sz val="11"/>
        <color rgb="FF002060"/>
        <rFont val="Calibri"/>
        <family val="2"/>
        <scheme val="minor"/>
      </rPr>
      <t xml:space="preserve"> (Mac).</t>
    </r>
  </si>
  <si>
    <t>Criterion 3 - Project Deliverability - Budget</t>
  </si>
  <si>
    <t>Criterion 3 - Project Deliverability - Risk</t>
  </si>
  <si>
    <t>Supplementary Expenditure Items Description</t>
  </si>
  <si>
    <t>Expenditure Category</t>
  </si>
  <si>
    <t>Cost Estimate ($)</t>
  </si>
  <si>
    <r>
      <rPr>
        <b/>
        <sz val="12"/>
        <color theme="1"/>
        <rFont val="Calibri"/>
        <family val="2"/>
      </rPr>
      <t>Contingency amount</t>
    </r>
    <r>
      <rPr>
        <b/>
        <strike/>
        <sz val="12"/>
        <color rgb="FFFF0000"/>
        <rFont val="Calibri"/>
        <family val="2"/>
      </rPr>
      <t xml:space="preserve"> 
</t>
    </r>
    <r>
      <rPr>
        <sz val="11"/>
        <color rgb="FF002060"/>
        <rFont val="Calibri"/>
        <family val="2"/>
      </rPr>
      <t>The contingency amount you budget for will depend on the maturity of your project and how advanced your costings are. You are required to explain the contingency amount you have allocated when explaining the size and adequacy of the project budget in cell F15.</t>
    </r>
  </si>
  <si>
    <t>All applications must be submitted through the department's online Reporting and Program Management (RPM) portal. The department will not consider an application submitted via email unless specifically requested by us.
If you do not have access to RPM, or have any issues with the RPM portal, please contact:</t>
  </si>
  <si>
    <t>RPMsupport@infrastructure.gov.au</t>
  </si>
  <si>
    <t>Criterion 2 - Project Benefits and Impact</t>
  </si>
  <si>
    <t>Eligibility Self-Checklist</t>
  </si>
  <si>
    <t>Registered postal address (head office)</t>
  </si>
  <si>
    <t>Lead applicant legal/registered entity name</t>
  </si>
  <si>
    <r>
      <t xml:space="preserve">Local Government Authority where project is located
</t>
    </r>
    <r>
      <rPr>
        <sz val="11"/>
        <color rgb="FF002060"/>
        <rFont val="Calibri"/>
        <family val="2"/>
      </rPr>
      <t>A project can span multiple LGAs - please list all if the project is across more than one.</t>
    </r>
  </si>
  <si>
    <r>
      <rPr>
        <b/>
        <sz val="12"/>
        <color theme="1"/>
        <rFont val="Calibri"/>
        <family val="2"/>
        <scheme val="minor"/>
      </rPr>
      <t>Please list all other partners in this application</t>
    </r>
    <r>
      <rPr>
        <sz val="12"/>
        <color theme="1"/>
        <rFont val="Calibri"/>
        <family val="2"/>
        <scheme val="minor"/>
      </rPr>
      <t xml:space="preserve">
</t>
    </r>
    <r>
      <rPr>
        <sz val="11"/>
        <color rgb="FF002060"/>
        <rFont val="Calibri"/>
        <family val="2"/>
        <scheme val="minor"/>
      </rPr>
      <t>Partners include entities other than the lead applicant that are:
-  committing funds to the project (including state or territory governments, other LGAs or private organisations)
- involved in project governance or decision making.
Consultants or those contracted to deliver a project would not typically be considered a partner.</t>
    </r>
  </si>
  <si>
    <t>https://investment.infrastructure.gov.au/resources-funding-recipients/cost-estimation-guidance</t>
  </si>
  <si>
    <r>
      <t xml:space="preserve">Supplementary Expenditure
</t>
    </r>
    <r>
      <rPr>
        <sz val="11"/>
        <color rgb="FF002060"/>
        <rFont val="Calibri"/>
        <family val="2"/>
      </rPr>
      <t>If you have any eligible expenditure items that cannot be classified above, please list a description of these items and their estimated cost below.</t>
    </r>
  </si>
  <si>
    <t>Do you have any actual, apparent or potential conflicts of interest?</t>
  </si>
  <si>
    <r>
      <rPr>
        <b/>
        <sz val="12"/>
        <color theme="1"/>
        <rFont val="Calibri"/>
        <family val="2"/>
      </rPr>
      <t xml:space="preserve">Design / Investigation (pre-construction)
</t>
    </r>
    <r>
      <rPr>
        <sz val="11"/>
        <color rgb="FF002060"/>
        <rFont val="Calibri"/>
        <family val="2"/>
      </rPr>
      <t>This includes the plans, specifications and other related materials which together provide the instructions for construction of the project, performed or engaged in-house and / or by a contractor. This includes items such as geotechnical investigation, site surveys, and concept and detailed designs.
These costs are only eligible for design and construct projects, and only if incurred after the funding offer has been accepted.</t>
    </r>
  </si>
  <si>
    <r>
      <t xml:space="preserve">Write your answer below. Where you have attached evidence to support claims made in this section, reference the attachment in your answer.  
To create a new paragraph or line break when typing in Excel press </t>
    </r>
    <r>
      <rPr>
        <b/>
        <sz val="11"/>
        <color rgb="FF002060"/>
        <rFont val="Calibri"/>
        <family val="2"/>
        <scheme val="minor"/>
      </rPr>
      <t>Alt + Enter</t>
    </r>
    <r>
      <rPr>
        <sz val="11"/>
        <color rgb="FF002060"/>
        <rFont val="Calibri"/>
        <family val="2"/>
        <scheme val="minor"/>
      </rPr>
      <t xml:space="preserve"> (Windows) or </t>
    </r>
    <r>
      <rPr>
        <b/>
        <sz val="11"/>
        <color rgb="FF002060"/>
        <rFont val="Calibri"/>
        <family val="2"/>
        <scheme val="minor"/>
      </rPr>
      <t>Control + Option + Return</t>
    </r>
    <r>
      <rPr>
        <sz val="11"/>
        <color rgb="FF002060"/>
        <rFont val="Calibri"/>
        <family val="2"/>
        <scheme val="minor"/>
      </rPr>
      <t xml:space="preserve"> (Mac)</t>
    </r>
  </si>
  <si>
    <r>
      <t xml:space="preserve">Please read the Program's Guidelines carefully before you apply. The Guidelines contain the rules for funding under the Program including eligibility requirements and information about how the department assesses applications.
</t>
    </r>
    <r>
      <rPr>
        <b/>
        <sz val="12"/>
        <color theme="1"/>
        <rFont val="Calibri"/>
        <family val="2"/>
        <scheme val="minor"/>
      </rPr>
      <t>Please complete ALL sections of this application</t>
    </r>
    <r>
      <rPr>
        <sz val="12"/>
        <color theme="1"/>
        <rFont val="Calibri"/>
        <family val="2"/>
        <scheme val="minor"/>
      </rPr>
      <t xml:space="preserve">. </t>
    </r>
    <r>
      <rPr>
        <b/>
        <sz val="12"/>
        <color theme="1"/>
        <rFont val="Calibri"/>
        <family val="2"/>
        <scheme val="minor"/>
      </rPr>
      <t>All information requested in the application is mandatory, unless otherwise specified. If a specific question does not relate to your project, please respond with N/A.</t>
    </r>
    <r>
      <rPr>
        <sz val="12"/>
        <color theme="1"/>
        <rFont val="Calibri"/>
        <family val="2"/>
        <scheme val="minor"/>
      </rPr>
      <t xml:space="preserve">
Applicants should be aware that </t>
    </r>
    <r>
      <rPr>
        <b/>
        <sz val="12"/>
        <color theme="1"/>
        <rFont val="Calibri"/>
        <family val="2"/>
        <scheme val="minor"/>
      </rPr>
      <t>incomplete or incorrect applications may be deemed ineligible and not proceed to merit assessment</t>
    </r>
    <r>
      <rPr>
        <sz val="12"/>
        <color theme="1"/>
        <rFont val="Calibri"/>
        <family val="2"/>
        <scheme val="minor"/>
      </rPr>
      <t>.</t>
    </r>
  </si>
  <si>
    <t xml:space="preserve">Demonstrate the impact of the project with evidence-based analysis. This includes direct project benefits once the project is complete as well as benefits during the construction of the project. </t>
  </si>
  <si>
    <t xml:space="preserve">Criterion 3 - Project Deliverability - General </t>
  </si>
  <si>
    <r>
      <t xml:space="preserve">PLEASE ENSURE THE BELOW FIGURES MATCH WHAT YOU HAVE ENTERED IN RPM. </t>
    </r>
    <r>
      <rPr>
        <sz val="12"/>
        <rFont val="Calibri"/>
        <family val="2"/>
        <scheme val="minor"/>
      </rPr>
      <t>The department will consider the amounts entered in RPM (Program funding sought, total project costs etc.) as the official costs for the project. If they do not align with project costs detailed below, your application may be marked down on its capacity to deliver the project.</t>
    </r>
  </si>
  <si>
    <t xml:space="preserve"> In the table below, outline:</t>
  </si>
  <si>
    <t>If you answered yes to the previous question, provide the application/project details - e.g. name of the application/project, name of the program, lead applicant, funding amounts.</t>
  </si>
  <si>
    <r>
      <rPr>
        <b/>
        <sz val="12"/>
        <color theme="1"/>
        <rFont val="Calibri"/>
        <family val="2"/>
      </rPr>
      <t>Environmental Works</t>
    </r>
    <r>
      <rPr>
        <sz val="12"/>
        <color theme="1"/>
        <rFont val="Calibri"/>
        <family val="2"/>
      </rPr>
      <t xml:space="preserve">
</t>
    </r>
    <r>
      <rPr>
        <sz val="11"/>
        <color rgb="FF002060"/>
        <rFont val="Calibri"/>
        <family val="2"/>
      </rPr>
      <t>This includes temporary environmental works during construction such as erosion control, waste disposal, soil contamination, dust control, treatment of heritage, and fauna and flora requirements.</t>
    </r>
    <r>
      <rPr>
        <sz val="11"/>
        <color theme="1"/>
        <rFont val="Calibri"/>
        <family val="2"/>
      </rPr>
      <t xml:space="preserve">
</t>
    </r>
    <r>
      <rPr>
        <sz val="11"/>
        <color rgb="FF002060"/>
        <rFont val="Calibri"/>
        <family val="2"/>
      </rPr>
      <t>Approval costs are considered indirect to environmental works and cannot be included.</t>
    </r>
  </si>
  <si>
    <r>
      <rPr>
        <b/>
        <sz val="12"/>
        <color theme="1"/>
        <rFont val="Calibri"/>
        <family val="2"/>
      </rPr>
      <t>Traffic Signage, Signals and Controls</t>
    </r>
    <r>
      <rPr>
        <sz val="12"/>
        <color theme="1"/>
        <rFont val="Calibri"/>
        <family val="2"/>
      </rPr>
      <t xml:space="preserve">
</t>
    </r>
    <r>
      <rPr>
        <sz val="11"/>
        <color rgb="FF002060"/>
        <rFont val="Calibri"/>
        <family val="2"/>
      </rPr>
      <t>This includes signals, permanent traffic signage, Intelligent Traffic Systems (Smart Roads) including information and monitoring systems.</t>
    </r>
  </si>
  <si>
    <r>
      <rPr>
        <b/>
        <sz val="12"/>
        <color theme="1"/>
        <rFont val="Calibri"/>
        <family val="2"/>
      </rPr>
      <t>Bulk Earthworks</t>
    </r>
    <r>
      <rPr>
        <sz val="12"/>
        <color theme="1"/>
        <rFont val="Calibri"/>
        <family val="2"/>
      </rPr>
      <t xml:space="preserve">
</t>
    </r>
    <r>
      <rPr>
        <sz val="11"/>
        <color rgb="FF002060"/>
        <rFont val="Calibri"/>
        <family val="2"/>
      </rPr>
      <t xml:space="preserve">This includes bulk earthworks onto or off site, including disposal of spoil, soil contamination treatment and foundation treatment. </t>
    </r>
  </si>
  <si>
    <r>
      <rPr>
        <b/>
        <sz val="12"/>
        <color theme="1"/>
        <rFont val="Calibri"/>
        <family val="2"/>
      </rPr>
      <t>Retaining Walls</t>
    </r>
    <r>
      <rPr>
        <sz val="12"/>
        <color theme="1"/>
        <rFont val="Calibri"/>
        <family val="2"/>
      </rPr>
      <t xml:space="preserve">
</t>
    </r>
    <r>
      <rPr>
        <sz val="11"/>
        <color rgb="FF002060"/>
        <rFont val="Calibri"/>
        <family val="2"/>
      </rPr>
      <t>This includes all types of retaining walls such as reinforced earth, cantilever, crib or interlocking, post and panel, and diaphragm walls.</t>
    </r>
  </si>
  <si>
    <r>
      <rPr>
        <b/>
        <sz val="12"/>
        <rFont val="Calibri"/>
        <family val="2"/>
      </rPr>
      <t>Bridge Costs, including culverts</t>
    </r>
    <r>
      <rPr>
        <b/>
        <sz val="12"/>
        <color theme="1"/>
        <rFont val="Calibri"/>
        <family val="2"/>
      </rPr>
      <t xml:space="preserve">
</t>
    </r>
    <r>
      <rPr>
        <sz val="11"/>
        <color rgb="FF002060"/>
        <rFont val="Calibri"/>
        <family val="2"/>
      </rPr>
      <t xml:space="preserve">This includes all materials purchased for the construction of the bridge or culvert, steel, concrete, prefabricated components, foundations systems and abutment structures, etc. </t>
    </r>
  </si>
  <si>
    <r>
      <t xml:space="preserve">Tunnels
</t>
    </r>
    <r>
      <rPr>
        <sz val="11"/>
        <color rgb="FF002060"/>
        <rFont val="Calibri"/>
        <family val="2"/>
      </rPr>
      <t xml:space="preserve">This includes civil works and tunnel services excluding pavement (egress ways, mechanical, electrical, drainage, fire protection etc.). </t>
    </r>
  </si>
  <si>
    <r>
      <rPr>
        <b/>
        <sz val="12"/>
        <color theme="1"/>
        <rFont val="Calibri"/>
        <family val="2"/>
      </rPr>
      <t>Land Acquisition Costs</t>
    </r>
    <r>
      <rPr>
        <sz val="12"/>
        <color theme="1"/>
        <rFont val="Calibri"/>
        <family val="2"/>
      </rPr>
      <t xml:space="preserve">
</t>
    </r>
    <r>
      <rPr>
        <sz val="11"/>
        <color rgb="FF002060"/>
        <rFont val="Calibri"/>
        <family val="2"/>
      </rPr>
      <t xml:space="preserve">These costs must be directly related to the acquisition of land and can include purchase prices, transactional costs, business compensation and environmental offsets. If you have acquired land prior to a signed funding offer being in place, you will be unable to claim expenditure for this purpose. </t>
    </r>
    <r>
      <rPr>
        <sz val="12"/>
        <color rgb="FF002060"/>
        <rFont val="Calibri"/>
        <family val="2"/>
      </rPr>
      <t xml:space="preserve">
Legal fees are considered indirect to the acquisition of land and cannot be included.</t>
    </r>
  </si>
  <si>
    <t xml:space="preserve">What are your project risks and what are your mitigation strategies? Use the matrix below this table to guide your responses.
</t>
  </si>
  <si>
    <t>Demonstrate the capability and capacity to deliver the project, including mitigating identified risks.</t>
  </si>
  <si>
    <r>
      <t xml:space="preserve">Project timeframes
</t>
    </r>
    <r>
      <rPr>
        <sz val="11"/>
        <color rgb="FF002060"/>
        <rFont val="Calibri"/>
        <family val="2"/>
      </rPr>
      <t xml:space="preserve">Do your expected timeframes for delivery align with those outlined in the Program Guidelines?
Are there factors that could cause delays to your project, such as adverse weather events?
</t>
    </r>
  </si>
  <si>
    <r>
      <rPr>
        <b/>
        <sz val="12"/>
        <rFont val="Calibri"/>
        <family val="2"/>
      </rPr>
      <t xml:space="preserve">Changes to funding contributions/ contributors </t>
    </r>
    <r>
      <rPr>
        <sz val="12"/>
        <rFont val="Calibri"/>
        <family val="2"/>
      </rPr>
      <t xml:space="preserve">
</t>
    </r>
    <r>
      <rPr>
        <sz val="11"/>
        <color rgb="FF002060"/>
        <rFont val="Calibri"/>
        <family val="2"/>
      </rPr>
      <t xml:space="preserve">Is your co-contribution secured?
Is any of your funding contingent on other parties (for example State Government grant programs or private contributions)? How likely is it that those parties would withdraw funding?
What contingency is in place if that were to happen?
</t>
    </r>
  </si>
  <si>
    <r>
      <t xml:space="preserve">Resource availability
</t>
    </r>
    <r>
      <rPr>
        <sz val="11"/>
        <color rgb="FF002060"/>
        <rFont val="Calibri"/>
        <family val="2"/>
      </rPr>
      <t>Will you have access to the resources required to complete the project within planned timeframes?
Could there be delays in sourcing project materials or contracting design teams/construction crews?</t>
    </r>
  </si>
  <si>
    <r>
      <t>Demon</t>
    </r>
    <r>
      <rPr>
        <b/>
        <sz val="12"/>
        <color theme="1"/>
        <rFont val="Calibri"/>
        <family val="2"/>
        <scheme val="minor"/>
      </rPr>
      <t xml:space="preserve">strate the capability and capacity </t>
    </r>
    <r>
      <rPr>
        <b/>
        <sz val="12"/>
        <color rgb="FF000000"/>
        <rFont val="Calibri"/>
        <family val="2"/>
        <scheme val="minor"/>
      </rPr>
      <t>to deliver the project, including mitigating identified risks.</t>
    </r>
  </si>
  <si>
    <r>
      <rPr>
        <b/>
        <sz val="12"/>
        <rFont val="Calibri"/>
        <family val="2"/>
      </rPr>
      <t>Changes to cost estimates</t>
    </r>
    <r>
      <rPr>
        <sz val="12"/>
        <rFont val="Calibri"/>
        <family val="2"/>
      </rPr>
      <t xml:space="preserve">
</t>
    </r>
    <r>
      <rPr>
        <sz val="11"/>
        <color rgb="FF002060"/>
        <rFont val="Calibri"/>
        <family val="2"/>
      </rPr>
      <t>What steps have you taken to ensure that your estimated costs don't change? Have you made allowance for contingency and cost escalation? Are you prepared to bear responsibility for cost overruns?</t>
    </r>
    <r>
      <rPr>
        <sz val="12"/>
        <color rgb="FF002060"/>
        <rFont val="Calibri"/>
        <family val="2"/>
      </rPr>
      <t xml:space="preserve">
How have you determined the contingency amount in your budget is appropriate?</t>
    </r>
  </si>
  <si>
    <t>Outline the rationale for the project, why there is a strong case for action, the fitness for purpose of the proposal in achieving the Program objectives, and how it meets the needs of the community.</t>
  </si>
  <si>
    <t xml:space="preserve">In your answer address the points below. </t>
  </si>
  <si>
    <t>Explain the size and adequacy of the project budget, including allowances for contingency and how any cost overruns will be managed</t>
  </si>
  <si>
    <t>The department’s cost estimation guidance outlines principles to support applicants in preparing cost estimates, for projects seeking Australian Government funding. It is recommended to include potential escalation costs in the individual costing of each item, for the duration of project delivery. Cost estimation and cost escalation guidance can be found at the link below:</t>
  </si>
  <si>
    <r>
      <rPr>
        <b/>
        <sz val="12"/>
        <rFont val="Calibri"/>
        <family val="2"/>
      </rPr>
      <t>Is your proposed commencement of construction in the future?</t>
    </r>
    <r>
      <rPr>
        <sz val="12"/>
        <rFont val="Calibri"/>
        <family val="2"/>
      </rPr>
      <t xml:space="preserve">
</t>
    </r>
    <r>
      <rPr>
        <sz val="11"/>
        <color rgb="FF002060"/>
        <rFont val="Calibri"/>
        <family val="2"/>
      </rPr>
      <t>Projects that have commenced construction, including where construction tenders have been awarded, prior to the application being submitted, are ineligible.</t>
    </r>
  </si>
  <si>
    <t xml:space="preserve">Where you have attached evidence to support claims made in this section, reference the attachment in your answer e.g. the project has received significant support from the community as shown on pages 4-10 of Attachment D. </t>
  </si>
  <si>
    <t xml:space="preserve">Where you have attached evidence to support claims made in this section, reference the attachment in your answer e.g. All development, cultural and environmental approvals have been obtained for this project and these can be seen on pages 1-3 of Attachment F. </t>
  </si>
  <si>
    <r>
      <t xml:space="preserve">Have you ensured all information entered in RPM is correct and aligns with Program Guidelines?
</t>
    </r>
    <r>
      <rPr>
        <sz val="11"/>
        <color rgb="FF002060"/>
        <rFont val="Calibri"/>
        <family val="2"/>
      </rPr>
      <t>This includes the Program funding requested, total project costs, project start and end dates, and construction start and end dates.</t>
    </r>
  </si>
  <si>
    <t>Total</t>
  </si>
  <si>
    <t>Milestone description</t>
  </si>
  <si>
    <t>Project Milestone Dates</t>
  </si>
  <si>
    <t>Acceptance of Post Completion Report</t>
  </si>
  <si>
    <t>Project Milestones</t>
  </si>
  <si>
    <t> % of AG funding to be paid</t>
  </si>
  <si>
    <t>Anticipated minimum processing timeframe</t>
  </si>
  <si>
    <t>Anticipated maximum processing timeframe</t>
  </si>
  <si>
    <t>Maximum design completion date</t>
  </si>
  <si>
    <t>Design and Construction project timeframes</t>
  </si>
  <si>
    <t>Construction Only project timeframes</t>
  </si>
  <si>
    <t>Maximum construction commencement date</t>
  </si>
  <si>
    <t>Maximum construction completion date</t>
  </si>
  <si>
    <t>Maximum Post Completion Report date</t>
  </si>
  <si>
    <r>
      <t xml:space="preserve">Project Type: Is your project a Construction Only project or a Design and Construction project?
</t>
    </r>
    <r>
      <rPr>
        <sz val="11"/>
        <color rgb="FF002060"/>
        <rFont val="Calibri"/>
        <family val="2"/>
      </rPr>
      <t>Please ensure this matches the information you entered into RPM.</t>
    </r>
  </si>
  <si>
    <t>SLRIP tranche 6 timeframes</t>
  </si>
  <si>
    <t>End of SLRIP tranche 6</t>
  </si>
  <si>
    <t>SLRIP-applications@infrastructure.gov.au</t>
  </si>
  <si>
    <t>Program Guidelines, Frequently Asked Questions and information about what makes a good application can be found on the SLRIP Resources page at the link below:</t>
  </si>
  <si>
    <r>
      <rPr>
        <b/>
        <sz val="12"/>
        <rFont val="Calibri"/>
        <family val="2"/>
      </rPr>
      <t xml:space="preserve">Is your project whole and complete? </t>
    </r>
    <r>
      <rPr>
        <sz val="12"/>
        <rFont val="Calibri"/>
        <family val="2"/>
      </rPr>
      <t xml:space="preserve">
</t>
    </r>
    <r>
      <rPr>
        <sz val="11"/>
        <color rgb="FF002060"/>
        <rFont val="Calibri"/>
        <family val="2"/>
      </rPr>
      <t>Projects must be standalone, able to be delivered independently and not reliant on the completion of other works. Projects that cannot commence or be completed until another project is completed are ineligible. Broader projects cannot be separated into smaller sections in order to be submitted as separate project applications in one funding tranche. Projects that form part of a broader road network but do not provide a usable or operational connection independently of future stages are ineligible.</t>
    </r>
  </si>
  <si>
    <r>
      <t xml:space="preserve">Can the road infrastructure be used without a cost to the user?
</t>
    </r>
    <r>
      <rPr>
        <sz val="11"/>
        <color rgb="FF002060"/>
        <rFont val="Calibri"/>
        <family val="2"/>
      </rPr>
      <t>Projects that are for a commercial purpose, including those that operate on a user-pays basis or are intended to generate a profit, are ineligible.</t>
    </r>
  </si>
  <si>
    <r>
      <t>·</t>
    </r>
    <r>
      <rPr>
        <sz val="7"/>
        <color rgb="FF000000"/>
        <rFont val="Times New Roman"/>
        <family val="1"/>
      </rPr>
      <t xml:space="preserve">       </t>
    </r>
    <r>
      <rPr>
        <sz val="12"/>
        <color rgb="FF000000"/>
        <rFont val="Calibri"/>
        <family val="2"/>
        <scheme val="minor"/>
      </rPr>
      <t>Explain how the project aligns with the nominated primary Program objective (where it is not road safety).</t>
    </r>
  </si>
  <si>
    <r>
      <t xml:space="preserve">Complete the below metrics </t>
    </r>
    <r>
      <rPr>
        <b/>
        <u/>
        <sz val="12"/>
        <color rgb="FF000000"/>
        <rFont val="Calibri"/>
        <family val="2"/>
        <scheme val="minor"/>
      </rPr>
      <t>as applicable</t>
    </r>
    <r>
      <rPr>
        <b/>
        <sz val="12"/>
        <color rgb="FF000000"/>
        <rFont val="Calibri"/>
        <family val="2"/>
        <scheme val="minor"/>
      </rPr>
      <t xml:space="preserve"> to your project. Otherwise, input N/A.</t>
    </r>
  </si>
  <si>
    <t>Average Annual Daily Traffic (AADT)</t>
  </si>
  <si>
    <t>Metric</t>
  </si>
  <si>
    <t>Forecast if the project does not proceed</t>
  </si>
  <si>
    <t>List of relevant attachments</t>
  </si>
  <si>
    <t>Current</t>
  </si>
  <si>
    <t>Post Construction</t>
  </si>
  <si>
    <t>Topic</t>
  </si>
  <si>
    <t>Metrics and amenities</t>
  </si>
  <si>
    <t>Status at completion of construction</t>
  </si>
  <si>
    <t>Proposed name of rest area</t>
  </si>
  <si>
    <t>Largest vehicle size accommodated</t>
  </si>
  <si>
    <t>Describe lighting at the site</t>
  </si>
  <si>
    <t>Describe the shelter at the site</t>
  </si>
  <si>
    <t>Does the site have potable water?</t>
  </si>
  <si>
    <r>
      <t xml:space="preserve">Describe other facilities provided
</t>
    </r>
    <r>
      <rPr>
        <sz val="11"/>
        <color rgb="FF002060"/>
        <rFont val="Calibri"/>
        <family val="2"/>
        <scheme val="minor"/>
      </rPr>
      <t>For example, effluent dump points, BBQ's, mobile coverage, provision for commercial operators.</t>
    </r>
  </si>
  <si>
    <r>
      <t xml:space="preserve">Number and description of showers
</t>
    </r>
    <r>
      <rPr>
        <sz val="11"/>
        <color rgb="FF002060"/>
        <rFont val="Calibri"/>
        <family val="2"/>
        <scheme val="minor"/>
      </rPr>
      <t>For example, number of male/female/unisex.</t>
    </r>
  </si>
  <si>
    <r>
      <t>Number and types of toilet</t>
    </r>
    <r>
      <rPr>
        <sz val="12"/>
        <color rgb="FF002060"/>
        <rFont val="Calibri"/>
        <family val="2"/>
        <scheme val="minor"/>
      </rPr>
      <t xml:space="preserve">
</t>
    </r>
    <r>
      <rPr>
        <sz val="11"/>
        <color rgb="FF002060"/>
        <rFont val="Calibri"/>
        <family val="2"/>
        <scheme val="minor"/>
      </rPr>
      <t>For example, number of male/female/unisex.</t>
    </r>
  </si>
  <si>
    <r>
      <t xml:space="preserve">Type of parking
</t>
    </r>
    <r>
      <rPr>
        <sz val="11"/>
        <color rgb="FF002060"/>
        <rFont val="Calibri"/>
        <family val="2"/>
        <scheme val="minor"/>
      </rPr>
      <t>For example, parallel, angle, herringbone.</t>
    </r>
  </si>
  <si>
    <t>Nearest Rest Areas</t>
  </si>
  <si>
    <t>Tell us about the closest alternative facilities to the proposed site.</t>
  </si>
  <si>
    <t xml:space="preserve">
</t>
  </si>
  <si>
    <t>Describe the facilities at the nearest northbound or eastbound site</t>
  </si>
  <si>
    <t>Describe the facilities at the nearest southbound or westbound site</t>
  </si>
  <si>
    <t>Proposed</t>
  </si>
  <si>
    <t>Current (upgrades only)</t>
  </si>
  <si>
    <t>How many sites are proposed to be constructed/upgraded?</t>
  </si>
  <si>
    <r>
      <rPr>
        <b/>
        <sz val="12"/>
        <color rgb="FF000000"/>
        <rFont val="Calibri"/>
        <family val="2"/>
        <scheme val="minor"/>
      </rPr>
      <t>What is the total number of vehicles that can be accommodated?</t>
    </r>
    <r>
      <rPr>
        <sz val="12"/>
        <color rgb="FF000000"/>
        <rFont val="Calibri"/>
        <family val="2"/>
        <scheme val="minor"/>
      </rPr>
      <t xml:space="preserve">
</t>
    </r>
    <r>
      <rPr>
        <sz val="11"/>
        <color rgb="FF002060"/>
        <rFont val="Calibri"/>
        <family val="2"/>
        <scheme val="minor"/>
      </rPr>
      <t>If multiple sites, please include numbers for each site.</t>
    </r>
  </si>
  <si>
    <r>
      <rPr>
        <b/>
        <sz val="12"/>
        <rFont val="Calibri"/>
        <family val="2"/>
        <scheme val="minor"/>
      </rPr>
      <t>Largest vehicle size accommodated</t>
    </r>
    <r>
      <rPr>
        <sz val="12"/>
        <rFont val="Calibri"/>
        <family val="2"/>
        <scheme val="minor"/>
      </rPr>
      <t xml:space="preserve">
</t>
    </r>
    <r>
      <rPr>
        <sz val="11"/>
        <color rgb="FF002060"/>
        <rFont val="Calibri"/>
        <family val="2"/>
        <scheme val="minor"/>
      </rPr>
      <t>If multiple sites, please include largest size for each site.</t>
    </r>
  </si>
  <si>
    <r>
      <rPr>
        <b/>
        <sz val="12"/>
        <rFont val="Calibri"/>
        <family val="2"/>
        <scheme val="minor"/>
      </rPr>
      <t>Type of parking</t>
    </r>
    <r>
      <rPr>
        <sz val="12"/>
        <rFont val="Calibri"/>
        <family val="2"/>
        <scheme val="minor"/>
      </rPr>
      <t xml:space="preserve">
</t>
    </r>
    <r>
      <rPr>
        <sz val="11"/>
        <color rgb="FF002060"/>
        <rFont val="Calibri"/>
        <family val="2"/>
        <scheme val="minor"/>
      </rPr>
      <t>For example, parallel, angle, herringbone.</t>
    </r>
  </si>
  <si>
    <t>Distance to nearest rest area in km (northbound or eastbound)</t>
  </si>
  <si>
    <t>Distance to nearest rest area in km (westbound or southbound)</t>
  </si>
  <si>
    <t>Current status (insert N/A if you are constructing on a new site)</t>
  </si>
  <si>
    <r>
      <rPr>
        <b/>
        <sz val="12"/>
        <color theme="1"/>
        <rFont val="Calibri"/>
        <family val="2"/>
      </rPr>
      <t xml:space="preserve">Project name
</t>
    </r>
    <r>
      <rPr>
        <sz val="11"/>
        <color rgb="FF002060"/>
        <rFont val="Calibri"/>
        <family val="2"/>
      </rPr>
      <t xml:space="preserve">Name your project according to the naming convention below: 
[organisation's name] - [short project scope and its location]
An example of a good project name is: </t>
    </r>
    <r>
      <rPr>
        <i/>
        <sz val="11"/>
        <color rgb="FF002060"/>
        <rFont val="Calibri"/>
        <family val="2"/>
      </rPr>
      <t>Blue Wren Council - Design and upgrade of Hollow Creek Road Bridge, Hollow Creek</t>
    </r>
    <r>
      <rPr>
        <sz val="11"/>
        <color rgb="FF002060"/>
        <rFont val="Calibri"/>
        <family val="2"/>
      </rPr>
      <t xml:space="preserve">
If required, during the assessment process, the department may update your project name to reflect the standard naming convention.</t>
    </r>
  </si>
  <si>
    <t>Effective from September 2026</t>
  </si>
  <si>
    <r>
      <t xml:space="preserve">Does your project deliver a road safety outcome?
</t>
    </r>
    <r>
      <rPr>
        <sz val="11"/>
        <color rgb="FF002060"/>
        <rFont val="Calibri"/>
        <family val="2"/>
      </rPr>
      <t>Projects must address the road safety objective to be eligible to receive funding under the Program. Applicants must outline the road safety benefits their project will deliver in their application.</t>
    </r>
  </si>
  <si>
    <r>
      <t xml:space="preserve">What is the load limit of the road?
</t>
    </r>
    <r>
      <rPr>
        <sz val="12"/>
        <color rgb="FF002060"/>
        <rFont val="Calibri"/>
        <family val="2"/>
      </rPr>
      <t>Include tonnage where available</t>
    </r>
  </si>
  <si>
    <t>Are there any time or day access restrictions?</t>
  </si>
  <si>
    <t>On average, how many days per year is the road impassable due to flooding and other natural disasters?</t>
  </si>
  <si>
    <r>
      <t xml:space="preserve">What is the load limit of the bridge?
</t>
    </r>
    <r>
      <rPr>
        <sz val="12"/>
        <color rgb="FF002060"/>
        <rFont val="Calibri"/>
        <family val="2"/>
      </rPr>
      <t>Include tonnage where available</t>
    </r>
  </si>
  <si>
    <t>On average, how many days per year is the bridge impassable due to flooding and other natural disasters?</t>
  </si>
  <si>
    <r>
      <t xml:space="preserve">What is the load limit of the road the bridge is located on?
</t>
    </r>
    <r>
      <rPr>
        <sz val="12"/>
        <color rgb="FF002060"/>
        <rFont val="Calibri"/>
        <family val="2"/>
      </rPr>
      <t>Include tonnage where available</t>
    </r>
  </si>
  <si>
    <r>
      <t xml:space="preserve">Useful Life
</t>
    </r>
    <r>
      <rPr>
        <sz val="12"/>
        <color rgb="FF002060"/>
        <rFont val="Calibri"/>
        <family val="2"/>
      </rPr>
      <t>Given standard maintenance</t>
    </r>
  </si>
  <si>
    <t>Detours for semi-trailers and larger (km)</t>
  </si>
  <si>
    <t>Nil</t>
  </si>
  <si>
    <t>Key facts about your proposed site. Please refer to the Program Guidelines to view the construction requirements for formal heavy vehicle rest areas.</t>
  </si>
  <si>
    <t>Detour for cars if bridge is closed (km)</t>
  </si>
  <si>
    <t>Applicant type</t>
  </si>
  <si>
    <t>Road metrics</t>
  </si>
  <si>
    <t>AADT for all vehicles</t>
  </si>
  <si>
    <t>AADT for heavy vehicles</t>
  </si>
  <si>
    <t>Key facts about your proposed sites. Please refer to the Program Guidelines to view the construction requirements for informal heavy vehicle rest areas.</t>
  </si>
  <si>
    <t>Key data about your proposed project.</t>
  </si>
  <si>
    <t>Heavy vehicle facilities (HVF) metrics (only for projects with heavy vehicle facilities)</t>
  </si>
  <si>
    <t>HVF Option 1 - Formal rest areas (upgrade or new)</t>
  </si>
  <si>
    <t>HVF Option 2 - Informal rest areas (upgrade or new)</t>
  </si>
  <si>
    <r>
      <t xml:space="preserve">Type of heavy vehicle facility
</t>
    </r>
    <r>
      <rPr>
        <sz val="11"/>
        <color rgb="FF002060"/>
        <rFont val="Calibri"/>
        <family val="2"/>
      </rPr>
      <t>Select the relevant heavy vehicle facility type if applying under the Heavy Vehicle Facility Stream.</t>
    </r>
  </si>
  <si>
    <r>
      <t xml:space="preserve">Is your project's percentage of Australian Government funding sought under the Program no greater than: 
a) For applications submitted by LGAs:                 
- 50% of the total project cost for projects located in urban areas
- 80% of the total project cost for projects located in regional areas
- 90% of the total project cost for projects located in remote areas
b) For applications submitted by state/territory governments:
- 50% of the total project cost  
</t>
    </r>
    <r>
      <rPr>
        <sz val="11"/>
        <color rgb="FF002060"/>
        <rFont val="Calibri"/>
        <family val="2"/>
      </rPr>
      <t>There is information within this application form explaining how urban, regional and remote locations are defined. Applications seeking Program funding greater than the maximum percentage allowed will not progress to merit assessment.</t>
    </r>
  </si>
  <si>
    <r>
      <rPr>
        <b/>
        <sz val="12"/>
        <color theme="1"/>
        <rFont val="Calibri"/>
        <family val="2"/>
      </rPr>
      <t>Project stream</t>
    </r>
    <r>
      <rPr>
        <sz val="12"/>
        <color theme="1"/>
        <rFont val="Calibri"/>
        <family val="2"/>
      </rPr>
      <t xml:space="preserve">
</t>
    </r>
    <r>
      <rPr>
        <sz val="11"/>
        <color rgb="FF002060"/>
        <rFont val="Calibri"/>
        <family val="2"/>
      </rPr>
      <t>Projects must fall within one of the project streams specified in this drop down menu. Please refer to the</t>
    </r>
    <r>
      <rPr>
        <i/>
        <sz val="11"/>
        <color rgb="FF002060"/>
        <rFont val="Calibri"/>
        <family val="2"/>
      </rPr>
      <t xml:space="preserve"> Eligible Projects</t>
    </r>
    <r>
      <rPr>
        <sz val="11"/>
        <color rgb="FF002060"/>
        <rFont val="Calibri"/>
        <family val="2"/>
      </rPr>
      <t xml:space="preserve"> section of the Program Guidelines for example project types that fall under each of these project streams.</t>
    </r>
  </si>
  <si>
    <t>Regional Status</t>
  </si>
  <si>
    <r>
      <t>·</t>
    </r>
    <r>
      <rPr>
        <sz val="7"/>
        <color rgb="FF000000"/>
        <rFont val="Times New Roman"/>
        <family val="1"/>
      </rPr>
      <t xml:space="preserve">       </t>
    </r>
    <r>
      <rPr>
        <sz val="12"/>
        <color rgb="FF000000"/>
        <rFont val="Calibri"/>
        <family val="2"/>
        <scheme val="minor"/>
      </rPr>
      <t>Explain how the project aligns with the Program’s road safety objective.</t>
    </r>
  </si>
  <si>
    <r>
      <t>·</t>
    </r>
    <r>
      <rPr>
        <sz val="7"/>
        <color rgb="FF000000"/>
        <rFont val="Times New Roman"/>
        <family val="1"/>
      </rPr>
      <t xml:space="preserve">       </t>
    </r>
    <r>
      <rPr>
        <sz val="12"/>
        <color rgb="FF000000"/>
        <rFont val="Calibri"/>
        <family val="2"/>
        <scheme val="minor"/>
      </rPr>
      <t>Explain how the project provides economic benefits, including productivity, infrastructure resilience, efficiency and employment benefits.</t>
    </r>
  </si>
  <si>
    <r>
      <t>·</t>
    </r>
    <r>
      <rPr>
        <sz val="7"/>
        <color rgb="FF000000"/>
        <rFont val="Times New Roman"/>
        <family val="1"/>
      </rPr>
      <t xml:space="preserve">       </t>
    </r>
    <r>
      <rPr>
        <sz val="12"/>
        <color rgb="FF000000"/>
        <rFont val="Calibri"/>
        <family val="2"/>
        <scheme val="minor"/>
      </rPr>
      <t>Explain how the project provides social benefits, including safety and accessibility benefits.</t>
    </r>
  </si>
  <si>
    <r>
      <t>·</t>
    </r>
    <r>
      <rPr>
        <sz val="7"/>
        <color rgb="FF000000"/>
        <rFont val="Times New Roman"/>
        <family val="1"/>
      </rPr>
      <t xml:space="preserve">       </t>
    </r>
    <r>
      <rPr>
        <sz val="12"/>
        <color rgb="FF000000"/>
        <rFont val="Calibri"/>
        <family val="2"/>
        <scheme val="minor"/>
      </rPr>
      <t>Explain how the project improves outcomes for First Nations people and vulnerable communities.</t>
    </r>
  </si>
  <si>
    <r>
      <t>·</t>
    </r>
    <r>
      <rPr>
        <sz val="7"/>
        <color rgb="FF000000"/>
        <rFont val="Times New Roman"/>
        <family val="1"/>
      </rPr>
      <t xml:space="preserve">       </t>
    </r>
    <r>
      <rPr>
        <sz val="12"/>
        <color rgb="FF000000"/>
        <rFont val="Calibri"/>
        <family val="2"/>
        <scheme val="minor"/>
      </rPr>
      <t>Explain the environmental impacts of the project, including addressing sustainability, and measures to address adverse impacts.</t>
    </r>
  </si>
  <si>
    <r>
      <t>·</t>
    </r>
    <r>
      <rPr>
        <sz val="7"/>
        <color rgb="FF000000"/>
        <rFont val="Times New Roman"/>
        <family val="1"/>
      </rPr>
      <t xml:space="preserve">       </t>
    </r>
    <r>
      <rPr>
        <sz val="12"/>
        <color rgb="FF000000"/>
        <rFont val="Calibri"/>
        <family val="2"/>
        <scheme val="minor"/>
      </rPr>
      <t>Outline the plan to deliver the project within the expected timeframes, including identifying key expected delivery milestones.</t>
    </r>
  </si>
  <si>
    <r>
      <t>·</t>
    </r>
    <r>
      <rPr>
        <sz val="7"/>
        <color rgb="FF000000"/>
        <rFont val="Times New Roman"/>
        <family val="1"/>
      </rPr>
      <t xml:space="preserve">       </t>
    </r>
    <r>
      <rPr>
        <sz val="12"/>
        <color rgb="FF000000"/>
        <rFont val="Calibri"/>
        <family val="2"/>
        <scheme val="minor"/>
      </rPr>
      <t>Outline the procurement model for the project, and how it contributes to the wider outcomes listed in section 6.4 of the Program guidelines.</t>
    </r>
  </si>
  <si>
    <t>Where you have attached evidence to support claims made in this section, reference the attachment in your answer. e.g. the project will better accommodate local heavy vehicle traffic travelling to and from local farms. Heavy vehicles make up a significant proportion of the road users in this location with an AADT of 1500 per day, which is 30% of the total vehicle AADT of 5000 (see page 14 of Attachment C).</t>
  </si>
  <si>
    <t>This criterion is about demonstrating the impacts and benefits of the project. Your answer should include evidence/analysis that demonstrates how the project will deliver social and economic benefits, how it would impact the environment and how it would improve outcomes for First Nations people and vulnerable communities. Your answer may reference road safety audits, community surveys/consultation, equity and inclusion assessments, economic impact assessments, engineer assessments, environmental impact assessments and environmental management plans showing mitigation measures. Refer to the SLRIP Application Guide for more details.</t>
  </si>
  <si>
    <t>This criterion is about demonstrating your capability and capacity to deliver the project. Your answer should demonstrate a plan to deliver the project, including information about timeframes, the skills and experience of those delivering the project, governance arrangements, the procurement model, and whether all required approvals/land acquisition has been accounted for. Refer to the SLRIP Application Guide for more details.</t>
  </si>
  <si>
    <t>Which Program objective best aligns with the primary purpose of the project?</t>
  </si>
  <si>
    <t>How many lanes are on the road?</t>
  </si>
  <si>
    <t>How many lanes are on the bridge?</t>
  </si>
  <si>
    <t>Post Construction estimate</t>
  </si>
  <si>
    <t>Current estimate</t>
  </si>
  <si>
    <r>
      <t xml:space="preserve">Have you secured your funding co-contribution for the project?
</t>
    </r>
    <r>
      <rPr>
        <sz val="11"/>
        <color rgb="FF002060"/>
        <rFont val="Calibri"/>
        <family val="2"/>
      </rPr>
      <t>All funding co-contributions must be secured at the time an application is submitted. In-kind contributions cannot be accepted</t>
    </r>
    <r>
      <rPr>
        <b/>
        <sz val="11"/>
        <rFont val="Calibri"/>
        <family val="2"/>
      </rPr>
      <t>.</t>
    </r>
  </si>
  <si>
    <r>
      <t xml:space="preserve">If you are submitting an application under the 'Heavy vehicle facilities' project stream, will your project comply with the </t>
    </r>
    <r>
      <rPr>
        <b/>
        <i/>
        <sz val="12"/>
        <rFont val="Calibri"/>
        <family val="2"/>
      </rPr>
      <t xml:space="preserve">Construction requirements for Heavy Vehicle Facilities </t>
    </r>
    <r>
      <rPr>
        <b/>
        <sz val="12"/>
        <rFont val="Calibri"/>
        <family val="2"/>
      </rPr>
      <t xml:space="preserve">set out in the Guidelines?
</t>
    </r>
    <r>
      <rPr>
        <sz val="12"/>
        <color rgb="FF002060"/>
        <rFont val="Calibri"/>
        <family val="2"/>
      </rPr>
      <t>Successful projects under this stream must fulfil the mandatory construction elements set out in the Guidelines</t>
    </r>
    <r>
      <rPr>
        <b/>
        <sz val="12"/>
        <rFont val="Calibri"/>
        <family val="2"/>
      </rPr>
      <t>.</t>
    </r>
  </si>
  <si>
    <t>Please ensure mapping details entered in RPM, location details in the following table and Geographical Information System (GIS) mapping details further down on this tab all align</t>
  </si>
  <si>
    <t>If your project is approved, program funding will be paid based on achievement of agreed milestones which will be set out in the project funding offer. Milestones should generally reflect the critical path for project delivery, and must align with the rules set out in chapter 6.2 of the Program Guidelines.</t>
  </si>
  <si>
    <r>
      <t>·</t>
    </r>
    <r>
      <rPr>
        <sz val="7"/>
        <color rgb="FF000000"/>
        <rFont val="Times New Roman"/>
        <family val="1"/>
      </rPr>
      <t xml:space="preserve">       </t>
    </r>
    <r>
      <rPr>
        <sz val="12"/>
        <color rgb="FF000000"/>
        <rFont val="Calibri"/>
        <family val="2"/>
        <scheme val="minor"/>
      </rPr>
      <t>project risks, including where there may be project delays, cost overruns and/or changes in scope.</t>
    </r>
  </si>
  <si>
    <r>
      <t>·</t>
    </r>
    <r>
      <rPr>
        <sz val="7"/>
        <color rgb="FF000000"/>
        <rFont val="Times New Roman"/>
        <family val="1"/>
      </rPr>
      <t xml:space="preserve">       </t>
    </r>
    <r>
      <rPr>
        <sz val="12"/>
        <color rgb="FF000000"/>
        <rFont val="Calibri"/>
        <family val="2"/>
        <scheme val="minor"/>
      </rPr>
      <t xml:space="preserve">risk mitigation strategies to effectively manage the project risks. </t>
    </r>
  </si>
  <si>
    <t>Safer Local Roads Infrastructure Program (the Program)</t>
  </si>
  <si>
    <t xml:space="preserve">If you have any additional questions about this application form or a project's eligibility, please contact us at:
</t>
  </si>
  <si>
    <r>
      <t xml:space="preserve">Does your project align with one of the following project streams:
a) Road construction and upgrades
b) Bridge renewal
c) Heavy vehicle facilities
</t>
    </r>
    <r>
      <rPr>
        <sz val="11"/>
        <color rgb="FF002060"/>
        <rFont val="Calibri"/>
        <family val="2"/>
      </rPr>
      <t xml:space="preserve">Projects must fall within one of the project streams outlined above. Refer to the </t>
    </r>
    <r>
      <rPr>
        <i/>
        <sz val="11"/>
        <color rgb="FF002060"/>
        <rFont val="Calibri"/>
        <family val="2"/>
      </rPr>
      <t>Eligible projects</t>
    </r>
    <r>
      <rPr>
        <sz val="11"/>
        <color rgb="FF002060"/>
        <rFont val="Calibri"/>
        <family val="2"/>
      </rPr>
      <t xml:space="preserve"> section of the Program Guidelines for examples of projects that align with each project stream.</t>
    </r>
  </si>
  <si>
    <r>
      <t xml:space="preserve">Project scope
</t>
    </r>
    <r>
      <rPr>
        <sz val="11"/>
        <color rgb="FF002060"/>
        <rFont val="Calibri"/>
        <family val="2"/>
      </rPr>
      <t xml:space="preserve">A good project scope will include specific details such as location of the project, the length and width of the road being constructed, safety installations and other major changes.
e.g. </t>
    </r>
    <r>
      <rPr>
        <i/>
        <sz val="11"/>
        <color rgb="FF002060"/>
        <rFont val="Calibri"/>
        <family val="2"/>
      </rPr>
      <t>The project will widen sections of John Smith Road. Approximately 2km of the road will be widened to a consistent 7m width. Additionally, two intersections will be upgraded to accommodate heavy vehicle access. In total, the project will upgrade 3km of the road network.</t>
    </r>
    <r>
      <rPr>
        <sz val="11"/>
        <color rgb="FF002060"/>
        <rFont val="Calibri"/>
        <family val="2"/>
      </rPr>
      <t xml:space="preserve">
Do not include project benefits in this section. These belong in the Project Benefits &amp; Impact tab of the application.
</t>
    </r>
    <r>
      <rPr>
        <b/>
        <sz val="11"/>
        <color rgb="FF002060"/>
        <rFont val="Calibri"/>
        <family val="2"/>
      </rPr>
      <t xml:space="preserve">Please note the project scope in this application form is different from the project description you are required to enter in RPM. The project description in RPM should contain a high-level summary of what is being constructed. Note that being overly specific in the project description in RPM can lead to the need for project variations later. For example, its better to say you are constructing a road upgrade that is "approximately 2km long" rather than one that is "1.98km" in both RPM and the application form. </t>
    </r>
    <r>
      <rPr>
        <b/>
        <sz val="11"/>
        <color theme="1"/>
        <rFont val="Calibri"/>
        <family val="2"/>
      </rPr>
      <t xml:space="preserve">
</t>
    </r>
    <r>
      <rPr>
        <sz val="11"/>
        <color rgb="FF002060"/>
        <rFont val="Calibri"/>
        <family val="2"/>
      </rPr>
      <t>If required, during the assessment process, the department may update your project description in RPM to reflect the standard naming convention.</t>
    </r>
  </si>
  <si>
    <r>
      <t xml:space="preserve">Is your project associated with any other applications or projects under this Program or any other Australian Government program?
</t>
    </r>
    <r>
      <rPr>
        <sz val="11"/>
        <color rgb="FF002060"/>
        <rFont val="Calibri"/>
        <family val="2"/>
      </rPr>
      <t xml:space="preserve">For example, if your project is linked to another project on the same road. </t>
    </r>
  </si>
  <si>
    <r>
      <t>What is the 'Regional status' of your project</t>
    </r>
    <r>
      <rPr>
        <sz val="12"/>
        <color rgb="FF000000"/>
        <rFont val="Calibri"/>
        <family val="2"/>
        <scheme val="minor"/>
      </rPr>
      <t xml:space="preserve">
</t>
    </r>
    <r>
      <rPr>
        <sz val="12"/>
        <color rgb="FF002060"/>
        <rFont val="Calibri"/>
        <family val="2"/>
        <scheme val="minor"/>
      </rPr>
      <t xml:space="preserve">The definition of urban, regional and remote is taken from the </t>
    </r>
    <r>
      <rPr>
        <u/>
        <sz val="12"/>
        <color theme="8"/>
        <rFont val="Calibri"/>
        <family val="2"/>
        <scheme val="minor"/>
      </rPr>
      <t>Australian Statistical Geography Standard</t>
    </r>
    <r>
      <rPr>
        <sz val="12"/>
        <color rgb="FF002060"/>
        <rFont val="Calibri"/>
        <family val="2"/>
        <scheme val="minor"/>
      </rPr>
      <t xml:space="preserve">.
To check the regional status of your project:
    -  navigate to this </t>
    </r>
    <r>
      <rPr>
        <u/>
        <sz val="12"/>
        <color theme="8"/>
        <rFont val="Calibri"/>
        <family val="2"/>
        <scheme val="minor"/>
      </rPr>
      <t>map</t>
    </r>
    <r>
      <rPr>
        <sz val="12"/>
        <color rgb="FF002060"/>
        <rFont val="Calibri"/>
        <family val="2"/>
        <scheme val="minor"/>
      </rPr>
      <t xml:space="preserve">
    -  select "2021 Remoteness Area (RA)" boundaries
    -  enter the project’s address or geocodes
    -  click the project’s location to see how it is categorised.
Projects located in:
    -  Major Cities of Australia are considered urban
    -  Inner Regional Australia or Outer Regional Australia are considered regional
    -  Remote Australia and Very Remote Australia are considered remote</t>
    </r>
    <r>
      <rPr>
        <b/>
        <sz val="12"/>
        <color rgb="FF000000"/>
        <rFont val="Calibri"/>
        <family val="2"/>
        <scheme val="minor"/>
      </rPr>
      <t xml:space="preserve">.
</t>
    </r>
    <r>
      <rPr>
        <b/>
        <sz val="12"/>
        <color rgb="FF002060"/>
        <rFont val="Calibri"/>
        <family val="2"/>
        <scheme val="minor"/>
      </rPr>
      <t xml:space="preserve">Please ensure you select the correct 'regional status' for your project and do not exceed the maximum funding percentage outlined in the </t>
    </r>
    <r>
      <rPr>
        <b/>
        <i/>
        <sz val="12"/>
        <color rgb="FF002060"/>
        <rFont val="Calibri"/>
        <family val="2"/>
        <scheme val="minor"/>
      </rPr>
      <t xml:space="preserve">Funding rules </t>
    </r>
    <r>
      <rPr>
        <b/>
        <sz val="12"/>
        <color rgb="FF002060"/>
        <rFont val="Calibri"/>
        <family val="2"/>
        <scheme val="minor"/>
      </rPr>
      <t xml:space="preserve">section of the Guidelines. Projects seeking Program funding greater than the maximum percentage allowed will not progress to merit assessment. </t>
    </r>
  </si>
  <si>
    <r>
      <t xml:space="preserve">Select whether your project is a single-point location or multiple-point project location.
</t>
    </r>
    <r>
      <rPr>
        <sz val="11"/>
        <color rgb="FF002060"/>
        <rFont val="Calibri"/>
        <family val="2"/>
      </rPr>
      <t>Then fill in the relevant geolocation information below.</t>
    </r>
  </si>
  <si>
    <t>Bridge metrics (only for projects with bridges/culverts)</t>
  </si>
  <si>
    <r>
      <rPr>
        <b/>
        <sz val="12"/>
        <color rgb="FF000000"/>
        <rFont val="Calibri"/>
        <family val="2"/>
        <scheme val="minor"/>
      </rPr>
      <t>Number of heavy vehicle bays</t>
    </r>
    <r>
      <rPr>
        <sz val="12"/>
        <color rgb="FF000000"/>
        <rFont val="Calibri"/>
        <family val="2"/>
        <scheme val="minor"/>
      </rPr>
      <t xml:space="preserve">
</t>
    </r>
    <r>
      <rPr>
        <sz val="11"/>
        <color rgb="FF002060"/>
        <rFont val="Calibri"/>
        <family val="2"/>
        <scheme val="minor"/>
      </rPr>
      <t xml:space="preserve">Provide the total number of heavy vehicle bays in the 'Proposed' cell, and the number already at the site in the 'Current' cell (0 for new sites). </t>
    </r>
  </si>
  <si>
    <r>
      <t xml:space="preserve">What facilities is the site co-located with?
</t>
    </r>
    <r>
      <rPr>
        <sz val="11"/>
        <color rgb="FF002060"/>
        <rFont val="Calibri"/>
        <family val="2"/>
        <scheme val="minor"/>
      </rPr>
      <t>For example, service centre, weighbridge, car rest area or nil.</t>
    </r>
  </si>
  <si>
    <t>Risk details</t>
  </si>
  <si>
    <t>Proposed mitigation strategies</t>
  </si>
  <si>
    <t>Likelihood following implementation of mitigation strategy</t>
  </si>
  <si>
    <t>No known conflicts of interests</t>
  </si>
  <si>
    <t xml:space="preserve">Disclosure of conflicts of interests  </t>
  </si>
  <si>
    <t>I confirm that at the time of making this declaration, to the best of my knowledge I am unaware of any actual, apparent or potential conflicts of interest that would prevent my organisation from proceeding with the proposal outlined in this application or from accepting the funding offer and subsequent funding arrangement with the Australian Government to deliver a project which relates to this application.
I undertake that if at any time I become aware that I, or any other employees or persons associated with the applicant organisation have an actual, apparent or potential conflict of interest, then I will:
a) immediately notify the Commonwealth of Australia as represented by the Department of Infrastructure, Transport, Regional Development, Communications, Sport and the Arts (the department) in writing of that conflict and of the steps the applicant organisation propose to take to resolve or otherwise deal with the conflict;
b) make full disclosure to the department of all relevant information relating to the conflict; and
c) take such steps as the department may, if it chooses to, reasonably require to resolve or otherwise deal with that conflict.
I understand that if I fail to notify the department of any actual, apparent or potential conflicts of interest or am unable or unwilling to resolve or deal with the conflict as required by the terms noted above, the department may seek to withdraw or cancel the funding offer and subsequent funding arrangement established in relation to a project which relates to this application.</t>
  </si>
  <si>
    <t>I undertake that if at any time I have any further apparent or potential conflicts of interest, then I will:
a) immediately notify the Commonwealth of Australia as represented by the Department of Infrastructure, Transport, Regional Development, Communications, Sport and the Arts (the department) in writing of that conflict and of the steps proposed in order to resolve or otherwise manage the conflict;
b) make full disclosure to the department of all relevant information relating to the conflict; and
c) take such steps as the department may, if they choose to, reasonably require to resolve or otherwise deal with that conflict.
I understand that if I fail to notify the department of any actual, apparent or potential conflicts of interest or am unable or unwilling to resolve or deal with the conflict as required by the terms noted above, the department may seek to withdraw or cancel the funding offer and subsequent funding arrangement established in relation to a project which relates to this application.</t>
  </si>
  <si>
    <t>I confirm that:
I am authorised to make this declaration on behalf of my organisation and have made a full disclosure of information. All information provided in this application is true and correct. I understand making this declaration is the equivalent of signing this application.
This project has its funding co-contribution secured.
My organisation has carefully considered market and inflation risk and bears responsibility for cost overruns. Increases to Australian Government funding under the Program will only be considered in exceptional circumstances in line with the Program Guidelines.
The project requires program funding to proceed. My organisation has not secured funds to complete the project from other sources. The project is for new works which have not previously been funded under this Program.
This is a whole and complete project which can be delivered independently. It is not reliant on other project works in order to commence or be completed.
The completed project can be accessed by the public without user-costs.
No construction has commenced for this project. No tenders have been awarded. I acknowledge any costs incurred prior to the approval of the funding offer are at my organisation's own risk.
I acknowledge that changes to this project must be approved by the Minister or their delegate prior to any change in work being delivered.
I acknowledge that information from this application may be used for reporting purposes and details of funded projects (including the project name, project description, funding recipient and project costs) will be made publicly available on the department’s website.
If this application is approved, funding will be for the project described in this application and may not be directed to any other project or purpose.
I acknowledge that administration of the Program is dictated by requirements of the National Land Transport Act 2014, Federal Financial Agreement Infrastructure, Land Transport Infrastructure Projects Schedule and the Program Guidelines, and I agree to comply with all requirements outlined.</t>
  </si>
  <si>
    <t>HVF Option 3 - Rest area signage upgrades (including green reflectors)</t>
  </si>
  <si>
    <t>Key facts about your proposed sites. Please refer to the Program Guidelines to view the construction requirements for rest area signage upgrades (including green reflectors).</t>
  </si>
  <si>
    <t>Describe signage at the site</t>
  </si>
  <si>
    <r>
      <rPr>
        <b/>
        <sz val="12"/>
        <color theme="1"/>
        <rFont val="Calibri"/>
        <family val="2"/>
      </rPr>
      <t>Project Management</t>
    </r>
    <r>
      <rPr>
        <sz val="12"/>
        <color theme="1"/>
        <rFont val="Calibri"/>
        <family val="2"/>
      </rPr>
      <t xml:space="preserve">
</t>
    </r>
    <r>
      <rPr>
        <sz val="11"/>
        <color rgb="FF002060"/>
        <rFont val="Calibri"/>
        <family val="2"/>
      </rPr>
      <t>This includes administrative costs expected to be incurred by the agency, that are eligible under the Program and not already itemised.
Examples of eligible items are labour hire, project management costs, labour costs for eligible work.
Examples of ineligible items include procurement costs that are not the direct acquisition of a material or service related to the project (such as consultant reviews of the competitiveness of tender responses), or project costs incurred prior to the funding offer being signed.</t>
    </r>
  </si>
  <si>
    <t>Submitting your application</t>
  </si>
  <si>
    <r>
      <t xml:space="preserve">Does the </t>
    </r>
    <r>
      <rPr>
        <b/>
        <u/>
        <sz val="12"/>
        <rFont val="Calibri"/>
        <family val="2"/>
      </rPr>
      <t>primary</t>
    </r>
    <r>
      <rPr>
        <b/>
        <sz val="12"/>
        <rFont val="Calibri"/>
        <family val="2"/>
      </rPr>
      <t xml:space="preserve"> purpose of your project align with road safety or one of the following Program objectives:
a) Road safety
b) Productivity
c) Road resilience
d) Sustainability
</t>
    </r>
    <r>
      <rPr>
        <sz val="11"/>
        <color rgb="FF002060"/>
        <rFont val="Calibri"/>
        <family val="2"/>
      </rPr>
      <t>Applicants must nominate the Program objective that best aligns with the primary purpose of their project. Whilst all projects must address road safety the primary purpose of the project can align with road safety or one of the other objectives.</t>
    </r>
  </si>
  <si>
    <r>
      <t xml:space="preserve">Is your project for construction on an existing or proposed public road?
</t>
    </r>
    <r>
      <rPr>
        <sz val="11"/>
        <color rgb="FF002060"/>
        <rFont val="Calibri"/>
        <family val="2"/>
      </rPr>
      <t xml:space="preserve">Projects must be for the construction of new, or upgrade of existing, road infrastructure. Road infrastructure must be accessible to the public and not located on private land. Maintenance projects are ineligible. Refer to the </t>
    </r>
    <r>
      <rPr>
        <i/>
        <sz val="11"/>
        <color rgb="FF002060"/>
        <rFont val="Calibri"/>
        <family val="2"/>
      </rPr>
      <t>Eligible projects</t>
    </r>
    <r>
      <rPr>
        <sz val="11"/>
        <color rgb="FF002060"/>
        <rFont val="Calibri"/>
        <family val="2"/>
      </rPr>
      <t xml:space="preserve"> section of the Program Guidelines for information on how 'construction' and 'road' is defined.</t>
    </r>
  </si>
  <si>
    <r>
      <rPr>
        <b/>
        <sz val="12"/>
        <color theme="1"/>
        <rFont val="Calibri"/>
        <family val="2"/>
      </rPr>
      <t>Which Program objective best aligns with the primary purpose of your project?</t>
    </r>
    <r>
      <rPr>
        <sz val="12"/>
        <color theme="1"/>
        <rFont val="Calibri"/>
        <family val="2"/>
      </rPr>
      <t xml:space="preserve">
</t>
    </r>
    <r>
      <rPr>
        <sz val="11"/>
        <color rgb="FF002060"/>
        <rFont val="Calibri"/>
        <family val="2"/>
      </rPr>
      <t>Select from the drop down menu</t>
    </r>
  </si>
  <si>
    <t>This criterion is about demonstrating how your project meets the program objectives and the needs of the community. Your answer must reference how your project will improve road safety and how the primary purpose of your project aligns with one of the program objectives. Your answer should reference how your project aligns with the National Road Safety Strategy 2021-2030, relevant state government road safety action plans, and any relevant local level plans. You should also clearly demonstrate the need for the project and any stakeholder consultation that has been done. Refer to the SLRIP Application Guide for more details.</t>
  </si>
  <si>
    <t>https://investment.infrastructure.gov.au/resources-funding-recipients/safer-local-roads-infrastructure-program-resources</t>
  </si>
  <si>
    <r>
      <t xml:space="preserve">Please advise your expected project milestone dates below. If you require a different schedule (i.e. additional milestone payments or different payment percentages) this can be negotiated at the inception meeting, but you </t>
    </r>
    <r>
      <rPr>
        <b/>
        <sz val="12"/>
        <color rgb="FF002060"/>
        <rFont val="Calibri"/>
        <family val="2"/>
        <scheme val="minor"/>
      </rPr>
      <t>must</t>
    </r>
    <r>
      <rPr>
        <sz val="12"/>
        <color rgb="FF002060"/>
        <rFont val="Calibri"/>
        <family val="2"/>
        <scheme val="minor"/>
      </rPr>
      <t xml:space="preserve"> still complete the table below.</t>
    </r>
  </si>
  <si>
    <t>Consequence following implementation of mitigation 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</si>
</sst>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quot;$&quot;#,##0"/>
    <numFmt numFmtId="165" formatCode="_-&quot;$&quot;* #,##0.00_-;\-&quot;$&quot;* #,##0.00_-;_-&quot;$&quot;* &quot;-&quot;??_-;_-@_-"/>
    <numFmt numFmtId="166" formatCode="[$-C09]d\ mmmm\ yyyy;@"/>
    <numFmt numFmtId="167" formatCode="&quot;$&quot;#,##0"/>
    <numFmt numFmtId="168" formatCode="dd\-mmm\-yyyy"/>
  </numFmts>
  <fonts count="62"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font>
    <font>
      <b/>
      <sz val="11"/>
      <color theme="1"/>
      <name val="Calibri"/>
      <family val="2"/>
    </font>
    <font>
      <sz val="11"/>
      <name val="Calibri"/>
      <family val="2"/>
      <scheme val="minor"/>
    </font>
    <font>
      <sz val="11"/>
      <color theme="1"/>
      <name val="Calibri"/>
      <family val="2"/>
      <scheme val="minor"/>
    </font>
    <font>
      <b/>
      <sz val="12"/>
      <name val="Calibri"/>
      <family val="2"/>
    </font>
    <font>
      <sz val="11"/>
      <color rgb="FFFF0000"/>
      <name val="Calibri"/>
      <family val="2"/>
      <scheme val="minor"/>
    </font>
    <font>
      <b/>
      <sz val="30"/>
      <color rgb="FF081E3E"/>
      <name val="Calibri"/>
      <family val="2"/>
      <scheme val="minor"/>
    </font>
    <font>
      <sz val="22"/>
      <color rgb="FF081E3E"/>
      <name val="Calibri"/>
      <family val="2"/>
      <scheme val="minor"/>
    </font>
    <font>
      <b/>
      <sz val="14"/>
      <name val="Calibri"/>
      <family val="2"/>
      <scheme val="minor"/>
    </font>
    <font>
      <u/>
      <sz val="11"/>
      <color theme="10"/>
      <name val="Calibri"/>
      <family val="2"/>
      <scheme val="minor"/>
    </font>
    <font>
      <strike/>
      <sz val="11"/>
      <color rgb="FFFF0000"/>
      <name val="Calibri"/>
      <family val="2"/>
      <scheme val="minor"/>
    </font>
    <font>
      <sz val="11"/>
      <color rgb="FF00B050"/>
      <name val="Calibri"/>
      <family val="2"/>
      <scheme val="minor"/>
    </font>
    <font>
      <sz val="14"/>
      <name val="Calibri"/>
      <family val="2"/>
      <scheme val="minor"/>
    </font>
    <font>
      <sz val="22"/>
      <color rgb="FF081E3F"/>
      <name val="Calibri"/>
      <family val="2"/>
      <scheme val="minor"/>
    </font>
    <font>
      <sz val="12"/>
      <name val="Calibri"/>
      <family val="2"/>
      <scheme val="minor"/>
    </font>
    <font>
      <b/>
      <sz val="12"/>
      <name val="Calibri"/>
      <family val="2"/>
      <scheme val="minor"/>
    </font>
    <font>
      <sz val="12"/>
      <color rgb="FF081E3E"/>
      <name val="Calibri"/>
      <family val="2"/>
      <scheme val="minor"/>
    </font>
    <font>
      <sz val="12"/>
      <name val="Calibri"/>
      <family val="2"/>
    </font>
    <font>
      <sz val="12"/>
      <color theme="1"/>
      <name val="Calibri"/>
      <family val="2"/>
      <scheme val="minor"/>
    </font>
    <font>
      <sz val="11"/>
      <color theme="0"/>
      <name val="Calibri"/>
      <family val="2"/>
      <scheme val="minor"/>
    </font>
    <font>
      <b/>
      <sz val="12"/>
      <color rgb="FF081E3F"/>
      <name val="Calibri"/>
      <family val="2"/>
      <scheme val="minor"/>
    </font>
    <font>
      <sz val="11"/>
      <color rgb="FF000000"/>
      <name val="Calibri"/>
      <family val="2"/>
      <scheme val="minor"/>
    </font>
    <font>
      <sz val="12"/>
      <color rgb="FF000000"/>
      <name val="Calibri"/>
      <family val="2"/>
      <scheme val="minor"/>
    </font>
    <font>
      <sz val="12"/>
      <color rgb="FF002060"/>
      <name val="Calibri"/>
      <family val="2"/>
      <scheme val="minor"/>
    </font>
    <font>
      <sz val="12"/>
      <color rgb="FFFF0000"/>
      <name val="Calibri"/>
      <family val="2"/>
      <scheme val="minor"/>
    </font>
    <font>
      <b/>
      <sz val="14"/>
      <color rgb="FF081E3F"/>
      <name val="Calibri"/>
      <family val="2"/>
      <scheme val="minor"/>
    </font>
    <font>
      <b/>
      <sz val="12"/>
      <color rgb="FF000000"/>
      <name val="Calibri"/>
      <family val="2"/>
      <scheme val="minor"/>
    </font>
    <font>
      <sz val="12"/>
      <color rgb="FF002060"/>
      <name val="Calibri"/>
      <family val="2"/>
    </font>
    <font>
      <sz val="12"/>
      <color theme="1"/>
      <name val="Calibri"/>
      <family val="2"/>
    </font>
    <font>
      <b/>
      <sz val="12"/>
      <color theme="0"/>
      <name val="Calibri"/>
      <family val="2"/>
    </font>
    <font>
      <b/>
      <sz val="12"/>
      <color theme="1"/>
      <name val="Calibri"/>
      <family val="2"/>
    </font>
    <font>
      <u/>
      <sz val="12"/>
      <color theme="10"/>
      <name val="Calibri"/>
      <family val="2"/>
      <scheme val="minor"/>
    </font>
    <font>
      <b/>
      <sz val="12"/>
      <color rgb="FFFF0000"/>
      <name val="Calibri"/>
      <family val="2"/>
      <scheme val="minor"/>
    </font>
    <font>
      <b/>
      <sz val="14"/>
      <color rgb="FF002060"/>
      <name val="Calibri"/>
      <family val="2"/>
      <scheme val="minor"/>
    </font>
    <font>
      <b/>
      <sz val="12"/>
      <color theme="1"/>
      <name val="Calibri"/>
      <family val="2"/>
      <scheme val="minor"/>
    </font>
    <font>
      <b/>
      <strike/>
      <sz val="12"/>
      <name val="Calibri"/>
      <family val="2"/>
    </font>
    <font>
      <b/>
      <strike/>
      <sz val="12"/>
      <color rgb="FFFF0000"/>
      <name val="Calibri"/>
      <family val="2"/>
    </font>
    <font>
      <b/>
      <sz val="11"/>
      <color rgb="FFFF0000"/>
      <name val="Calibri"/>
      <family val="2"/>
      <scheme val="minor"/>
    </font>
    <font>
      <sz val="11"/>
      <color theme="2" tint="-0.249977111117893"/>
      <name val="Calibri"/>
      <family val="2"/>
      <scheme val="minor"/>
    </font>
    <font>
      <sz val="12"/>
      <color rgb="FF000000"/>
      <name val="Symbol"/>
      <family val="1"/>
      <charset val="2"/>
    </font>
    <font>
      <sz val="7"/>
      <color rgb="FF000000"/>
      <name val="Times New Roman"/>
      <family val="1"/>
    </font>
    <font>
      <b/>
      <sz val="14"/>
      <color theme="0"/>
      <name val="Calibri"/>
      <family val="2"/>
      <scheme val="minor"/>
    </font>
    <font>
      <b/>
      <sz val="16"/>
      <color rgb="FF081E3F"/>
      <name val="Calibri"/>
      <family val="2"/>
      <scheme val="minor"/>
    </font>
    <font>
      <sz val="12"/>
      <color rgb="FF0070C0"/>
      <name val="Calibri"/>
      <family val="2"/>
      <scheme val="minor"/>
    </font>
    <font>
      <sz val="11"/>
      <color rgb="FF002060"/>
      <name val="Calibri"/>
      <family val="2"/>
      <scheme val="minor"/>
    </font>
    <font>
      <sz val="11"/>
      <color theme="1"/>
      <name val="Calibri"/>
      <family val="2"/>
    </font>
    <font>
      <sz val="11"/>
      <color rgb="FF002060"/>
      <name val="Calibri"/>
      <family val="2"/>
    </font>
    <font>
      <b/>
      <sz val="11"/>
      <name val="Calibri"/>
      <family val="2"/>
    </font>
    <font>
      <i/>
      <sz val="11"/>
      <color rgb="FF002060"/>
      <name val="Calibri"/>
      <family val="2"/>
    </font>
    <font>
      <b/>
      <sz val="11"/>
      <color rgb="FF002060"/>
      <name val="Calibri"/>
      <family val="2"/>
    </font>
    <font>
      <b/>
      <sz val="11"/>
      <color rgb="FF002060"/>
      <name val="Calibri"/>
      <family val="2"/>
      <scheme val="minor"/>
    </font>
    <font>
      <sz val="12"/>
      <color rgb="FF081E3F"/>
      <name val="Calibri"/>
      <family val="2"/>
      <scheme val="minor"/>
    </font>
    <font>
      <b/>
      <sz val="12"/>
      <color rgb="FF002060"/>
      <name val="Calibri"/>
      <family val="2"/>
      <scheme val="minor"/>
    </font>
    <font>
      <b/>
      <u/>
      <sz val="12"/>
      <name val="Calibri"/>
      <family val="2"/>
    </font>
    <font>
      <b/>
      <u/>
      <sz val="12"/>
      <color rgb="FF000000"/>
      <name val="Calibri"/>
      <family val="2"/>
      <scheme val="minor"/>
    </font>
    <font>
      <u/>
      <sz val="12"/>
      <color theme="8"/>
      <name val="Calibri"/>
      <family val="2"/>
      <scheme val="minor"/>
    </font>
    <font>
      <b/>
      <sz val="13"/>
      <color rgb="FF081E3F"/>
      <name val="Calibri"/>
      <family val="2"/>
      <scheme val="minor"/>
    </font>
    <font>
      <b/>
      <i/>
      <sz val="12"/>
      <name val="Calibri"/>
      <family val="2"/>
    </font>
    <font>
      <b/>
      <i/>
      <sz val="12"/>
      <color rgb="FF00206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0"/>
        <bgColor indexed="64"/>
      </patternFill>
    </fill>
    <fill>
      <patternFill patternType="solid">
        <fgColor rgb="FFF2F2F2"/>
        <bgColor indexed="64"/>
      </patternFill>
    </fill>
    <fill>
      <patternFill patternType="solid">
        <fgColor rgb="FF0070C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rgb="FF000000"/>
      </patternFill>
    </fill>
  </fills>
  <borders count="5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s>
  <cellStyleXfs count="9">
    <xf numFmtId="0" fontId="0"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2" fillId="0" borderId="0" applyNumberForma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cellStyleXfs>
  <cellXfs count="309">
    <xf numFmtId="0" fontId="0" fillId="0" borderId="0" xfId="0"/>
    <xf numFmtId="0" fontId="0" fillId="0" borderId="5" xfId="0" applyBorder="1"/>
    <xf numFmtId="0" fontId="0" fillId="0" borderId="6" xfId="0" applyBorder="1"/>
    <xf numFmtId="0" fontId="0" fillId="0" borderId="7" xfId="0" applyBorder="1"/>
    <xf numFmtId="0" fontId="0" fillId="0" borderId="0" xfId="0" applyAlignment="1">
      <alignment wrapText="1"/>
    </xf>
    <xf numFmtId="164" fontId="0" fillId="0" borderId="0" xfId="0" applyNumberFormat="1"/>
    <xf numFmtId="0" fontId="2" fillId="0" borderId="0" xfId="0" applyFont="1"/>
    <xf numFmtId="14" fontId="0" fillId="0" borderId="0" xfId="0" applyNumberFormat="1"/>
    <xf numFmtId="164" fontId="8" fillId="0" borderId="0" xfId="0" applyNumberFormat="1" applyFont="1"/>
    <xf numFmtId="0" fontId="0" fillId="3" borderId="0" xfId="0" applyFill="1"/>
    <xf numFmtId="0" fontId="0" fillId="3" borderId="0" xfId="0" applyFill="1" applyAlignment="1">
      <alignment wrapText="1"/>
    </xf>
    <xf numFmtId="0" fontId="0" fillId="4" borderId="0" xfId="0" applyFill="1"/>
    <xf numFmtId="0" fontId="0" fillId="4" borderId="0" xfId="0" applyFill="1" applyAlignment="1">
      <alignment wrapText="1"/>
    </xf>
    <xf numFmtId="0" fontId="5" fillId="4" borderId="0" xfId="0" applyFont="1" applyFill="1" applyAlignment="1">
      <alignment wrapText="1"/>
    </xf>
    <xf numFmtId="0" fontId="0" fillId="5" borderId="0" xfId="0" applyFill="1"/>
    <xf numFmtId="0" fontId="0" fillId="5" borderId="0" xfId="0" applyFill="1" applyAlignment="1">
      <alignment wrapText="1"/>
    </xf>
    <xf numFmtId="0" fontId="3" fillId="4" borderId="0" xfId="0" applyFont="1" applyFill="1" applyAlignment="1">
      <alignment horizontal="left" vertical="center" wrapText="1"/>
    </xf>
    <xf numFmtId="0" fontId="22" fillId="6" borderId="0" xfId="0" applyFont="1" applyFill="1"/>
    <xf numFmtId="0" fontId="22" fillId="6" borderId="0" xfId="0" applyFont="1" applyFill="1" applyAlignment="1">
      <alignment wrapText="1"/>
    </xf>
    <xf numFmtId="0" fontId="22" fillId="6" borderId="0" xfId="0" applyFont="1" applyFill="1" applyAlignment="1">
      <alignment horizontal="right" wrapText="1"/>
    </xf>
    <xf numFmtId="0" fontId="22" fillId="7" borderId="0" xfId="0" applyFont="1" applyFill="1"/>
    <xf numFmtId="0" fontId="22" fillId="7" borderId="0" xfId="0" applyFont="1" applyFill="1" applyAlignment="1">
      <alignment wrapText="1"/>
    </xf>
    <xf numFmtId="0" fontId="33" fillId="2" borderId="12" xfId="0" applyFont="1" applyFill="1" applyBorder="1" applyAlignment="1">
      <alignment horizontal="left" vertical="center" wrapText="1"/>
    </xf>
    <xf numFmtId="0" fontId="21" fillId="9" borderId="12" xfId="0" applyFont="1" applyFill="1" applyBorder="1" applyAlignment="1">
      <alignment vertical="center" wrapText="1"/>
    </xf>
    <xf numFmtId="0" fontId="9" fillId="0" borderId="0" xfId="0" applyFont="1" applyAlignment="1">
      <alignment vertical="center"/>
    </xf>
    <xf numFmtId="0" fontId="0" fillId="0" borderId="2" xfId="0" applyBorder="1"/>
    <xf numFmtId="17" fontId="0" fillId="0" borderId="0" xfId="0" applyNumberFormat="1"/>
    <xf numFmtId="0" fontId="33" fillId="2" borderId="2" xfId="0" applyFont="1" applyFill="1" applyBorder="1" applyAlignment="1">
      <alignment horizontal="left" vertical="center" wrapText="1"/>
    </xf>
    <xf numFmtId="0" fontId="27" fillId="8" borderId="0" xfId="0" applyFont="1" applyFill="1"/>
    <xf numFmtId="0" fontId="29" fillId="9" borderId="12" xfId="0" applyFont="1" applyFill="1" applyBorder="1" applyAlignment="1">
      <alignment vertical="center" wrapText="1"/>
    </xf>
    <xf numFmtId="0" fontId="37" fillId="9" borderId="12" xfId="0" applyFont="1" applyFill="1" applyBorder="1" applyAlignment="1">
      <alignment vertical="center" wrapText="1"/>
    </xf>
    <xf numFmtId="0" fontId="32" fillId="10" borderId="2" xfId="0" applyFont="1" applyFill="1" applyBorder="1" applyAlignment="1">
      <alignment vertical="center"/>
    </xf>
    <xf numFmtId="0" fontId="32" fillId="10" borderId="2" xfId="0" applyFont="1" applyFill="1" applyBorder="1" applyAlignment="1">
      <alignment horizontal="left" vertical="center" wrapText="1"/>
    </xf>
    <xf numFmtId="167" fontId="32" fillId="10" borderId="2" xfId="0" applyNumberFormat="1" applyFont="1" applyFill="1" applyBorder="1" applyAlignment="1" applyProtection="1">
      <alignment vertical="center"/>
      <protection hidden="1"/>
    </xf>
    <xf numFmtId="0" fontId="32" fillId="10" borderId="16" xfId="0" applyFont="1" applyFill="1" applyBorder="1" applyAlignment="1">
      <alignment vertical="center"/>
    </xf>
    <xf numFmtId="0" fontId="32" fillId="10" borderId="22" xfId="0" applyFont="1" applyFill="1" applyBorder="1" applyAlignment="1">
      <alignment vertical="center"/>
    </xf>
    <xf numFmtId="0" fontId="32" fillId="10" borderId="22" xfId="0" applyFont="1" applyFill="1" applyBorder="1" applyAlignment="1">
      <alignment horizontal="left" vertical="center" wrapText="1"/>
    </xf>
    <xf numFmtId="0" fontId="17" fillId="11" borderId="23" xfId="0" applyFont="1" applyFill="1" applyBorder="1" applyAlignment="1" applyProtection="1">
      <alignment vertical="center" wrapText="1"/>
      <protection locked="0"/>
    </xf>
    <xf numFmtId="0" fontId="17" fillId="8" borderId="0" xfId="0" applyFont="1" applyFill="1" applyAlignment="1">
      <alignment horizontal="left" vertical="center"/>
    </xf>
    <xf numFmtId="0" fontId="0" fillId="8" borderId="0" xfId="0" applyFill="1" applyProtection="1">
      <protection locked="0"/>
    </xf>
    <xf numFmtId="0" fontId="21" fillId="9" borderId="15" xfId="0" applyFont="1" applyFill="1" applyBorder="1" applyAlignment="1">
      <alignment vertical="center" wrapText="1"/>
    </xf>
    <xf numFmtId="0" fontId="20" fillId="11" borderId="2" xfId="0" applyFont="1" applyFill="1" applyBorder="1" applyAlignment="1" applyProtection="1">
      <alignment horizontal="left" vertical="center" wrapText="1"/>
      <protection locked="0"/>
    </xf>
    <xf numFmtId="0" fontId="17" fillId="11" borderId="24" xfId="0" applyFont="1" applyFill="1" applyBorder="1" applyAlignment="1" applyProtection="1">
      <alignment vertical="center" wrapText="1"/>
      <protection locked="0"/>
    </xf>
    <xf numFmtId="0" fontId="17" fillId="11" borderId="2" xfId="0" applyFont="1" applyFill="1" applyBorder="1" applyAlignment="1" applyProtection="1">
      <alignment horizontal="left" vertical="center" wrapText="1"/>
      <protection locked="0"/>
    </xf>
    <xf numFmtId="0" fontId="17" fillId="11" borderId="24" xfId="0" applyFont="1" applyFill="1" applyBorder="1" applyAlignment="1" applyProtection="1">
      <alignment horizontal="left" vertical="center" wrapText="1"/>
      <protection locked="0"/>
    </xf>
    <xf numFmtId="0" fontId="17" fillId="11" borderId="23" xfId="0" applyFont="1" applyFill="1" applyBorder="1" applyAlignment="1" applyProtection="1">
      <alignment horizontal="left" vertical="center" wrapText="1"/>
      <protection locked="0"/>
    </xf>
    <xf numFmtId="0" fontId="0" fillId="8" borderId="0" xfId="0" applyFill="1"/>
    <xf numFmtId="0" fontId="21" fillId="8" borderId="0" xfId="0" applyFont="1" applyFill="1"/>
    <xf numFmtId="0" fontId="46" fillId="8" borderId="0" xfId="0" applyFont="1" applyFill="1"/>
    <xf numFmtId="0" fontId="12" fillId="8" borderId="0" xfId="4" applyFill="1"/>
    <xf numFmtId="0" fontId="9" fillId="8" borderId="0" xfId="0" applyFont="1" applyFill="1" applyAlignment="1">
      <alignment vertical="center"/>
    </xf>
    <xf numFmtId="0" fontId="9" fillId="8" borderId="0" xfId="0" applyFont="1" applyFill="1" applyAlignment="1">
      <alignment horizontal="left" vertical="center"/>
    </xf>
    <xf numFmtId="0" fontId="10" fillId="8" borderId="0" xfId="0" applyFont="1" applyFill="1" applyAlignment="1">
      <alignment vertical="center"/>
    </xf>
    <xf numFmtId="0" fontId="45" fillId="8" borderId="0" xfId="0" applyFont="1" applyFill="1" applyAlignment="1">
      <alignment vertical="center"/>
    </xf>
    <xf numFmtId="0" fontId="0" fillId="8" borderId="0" xfId="0" applyFill="1" applyAlignment="1">
      <alignment wrapText="1"/>
    </xf>
    <xf numFmtId="0" fontId="21" fillId="8" borderId="0" xfId="0" applyFont="1" applyFill="1" applyAlignment="1">
      <alignment wrapText="1"/>
    </xf>
    <xf numFmtId="0" fontId="17" fillId="8" borderId="0" xfId="0" applyFont="1" applyFill="1"/>
    <xf numFmtId="0" fontId="34" fillId="8" borderId="9" xfId="4" applyFont="1" applyFill="1" applyBorder="1" applyAlignment="1">
      <alignment horizontal="left" wrapText="1"/>
    </xf>
    <xf numFmtId="0" fontId="34" fillId="8" borderId="0" xfId="4" applyFont="1" applyFill="1" applyBorder="1" applyAlignment="1">
      <alignment horizontal="left" wrapText="1"/>
    </xf>
    <xf numFmtId="0" fontId="13" fillId="8" borderId="0" xfId="0" applyFont="1" applyFill="1"/>
    <xf numFmtId="0" fontId="27" fillId="8" borderId="9" xfId="0" applyFont="1" applyFill="1" applyBorder="1" applyAlignment="1">
      <alignment wrapText="1"/>
    </xf>
    <xf numFmtId="0" fontId="1" fillId="8" borderId="0" xfId="0" applyFont="1" applyFill="1"/>
    <xf numFmtId="0" fontId="29" fillId="8" borderId="0" xfId="0" applyFont="1" applyFill="1" applyAlignment="1">
      <alignment vertical="center"/>
    </xf>
    <xf numFmtId="0" fontId="42" fillId="8" borderId="0" xfId="0" applyFont="1" applyFill="1" applyAlignment="1">
      <alignment horizontal="left" vertical="center" indent="2"/>
    </xf>
    <xf numFmtId="0" fontId="8" fillId="8" borderId="0" xfId="0" applyFont="1" applyFill="1" applyAlignment="1">
      <alignment wrapText="1"/>
    </xf>
    <xf numFmtId="0" fontId="8" fillId="8" borderId="0" xfId="0" applyFont="1" applyFill="1"/>
    <xf numFmtId="0" fontId="5" fillId="8" borderId="0" xfId="0" applyFont="1" applyFill="1" applyAlignment="1">
      <alignment wrapText="1"/>
    </xf>
    <xf numFmtId="0" fontId="5" fillId="8" borderId="0" xfId="0" applyFont="1" applyFill="1"/>
    <xf numFmtId="0" fontId="1" fillId="8" borderId="0" xfId="0" applyFont="1" applyFill="1" applyAlignment="1">
      <alignment wrapText="1"/>
    </xf>
    <xf numFmtId="0" fontId="5" fillId="8" borderId="0" xfId="0" applyFont="1" applyFill="1" applyProtection="1">
      <protection locked="0"/>
    </xf>
    <xf numFmtId="0" fontId="0" fillId="8" borderId="0" xfId="0" applyFill="1" applyAlignment="1" applyProtection="1">
      <alignment vertical="center"/>
      <protection locked="0"/>
    </xf>
    <xf numFmtId="0" fontId="13" fillId="8" borderId="0" xfId="0" applyFont="1" applyFill="1" applyAlignment="1" applyProtection="1">
      <alignment wrapText="1"/>
      <protection locked="0"/>
    </xf>
    <xf numFmtId="0" fontId="13" fillId="8" borderId="0" xfId="0" applyFont="1" applyFill="1" applyProtection="1">
      <protection locked="0"/>
    </xf>
    <xf numFmtId="0" fontId="0" fillId="8" borderId="0" xfId="0" applyFill="1" applyAlignment="1" applyProtection="1">
      <alignment horizontal="left"/>
      <protection locked="0"/>
    </xf>
    <xf numFmtId="0" fontId="17" fillId="8" borderId="0" xfId="0" applyFont="1" applyFill="1" applyProtection="1">
      <protection locked="0"/>
    </xf>
    <xf numFmtId="0" fontId="11" fillId="8" borderId="0" xfId="0" applyFont="1" applyFill="1" applyProtection="1">
      <protection locked="0"/>
    </xf>
    <xf numFmtId="0" fontId="17" fillId="8" borderId="0" xfId="0" applyFont="1" applyFill="1" applyAlignment="1">
      <alignment horizontal="left" vertical="center" wrapText="1"/>
    </xf>
    <xf numFmtId="0" fontId="15" fillId="8" borderId="0" xfId="0" applyFont="1" applyFill="1" applyAlignment="1">
      <alignment horizontal="left" vertical="center" wrapText="1"/>
    </xf>
    <xf numFmtId="0" fontId="26" fillId="8" borderId="0" xfId="0" applyFont="1" applyFill="1" applyAlignment="1">
      <alignment vertical="top" wrapText="1"/>
    </xf>
    <xf numFmtId="0" fontId="24" fillId="8" borderId="9" xfId="0" applyFont="1" applyFill="1" applyBorder="1" applyAlignment="1">
      <alignment vertical="center" wrapText="1"/>
    </xf>
    <xf numFmtId="0" fontId="19" fillId="8" borderId="0" xfId="0" applyFont="1" applyFill="1" applyAlignment="1">
      <alignment horizontal="left" vertical="top" wrapText="1"/>
    </xf>
    <xf numFmtId="0" fontId="40" fillId="8" borderId="0" xfId="0" applyFont="1" applyFill="1"/>
    <xf numFmtId="0" fontId="10" fillId="8" borderId="0" xfId="0" applyFont="1" applyFill="1" applyAlignment="1">
      <alignment horizontal="left" vertical="center"/>
    </xf>
    <xf numFmtId="0" fontId="14" fillId="8" borderId="0" xfId="0" applyFont="1" applyFill="1" applyAlignment="1">
      <alignment wrapText="1"/>
    </xf>
    <xf numFmtId="0" fontId="35" fillId="8" borderId="9" xfId="0" applyFont="1" applyFill="1" applyBorder="1" applyAlignment="1">
      <alignment vertical="center"/>
    </xf>
    <xf numFmtId="0" fontId="23" fillId="8" borderId="0" xfId="0" applyFont="1" applyFill="1" applyAlignment="1">
      <alignment vertical="center"/>
    </xf>
    <xf numFmtId="0" fontId="32" fillId="10" borderId="2" xfId="0" applyFont="1" applyFill="1" applyBorder="1" applyAlignment="1">
      <alignment vertical="center" wrapText="1"/>
    </xf>
    <xf numFmtId="0" fontId="12" fillId="0" borderId="2" xfId="4" applyBorder="1" applyAlignment="1" applyProtection="1">
      <alignment horizontal="left" vertical="center" wrapText="1"/>
    </xf>
    <xf numFmtId="167" fontId="21" fillId="11" borderId="2" xfId="1" applyNumberFormat="1" applyFont="1" applyFill="1" applyBorder="1" applyAlignment="1" applyProtection="1">
      <protection locked="0"/>
    </xf>
    <xf numFmtId="0" fontId="47" fillId="8" borderId="0" xfId="0" applyFont="1" applyFill="1"/>
    <xf numFmtId="0" fontId="37" fillId="8" borderId="0" xfId="0" applyFont="1" applyFill="1"/>
    <xf numFmtId="0" fontId="31" fillId="11" borderId="23" xfId="0" applyFont="1" applyFill="1" applyBorder="1" applyAlignment="1" applyProtection="1">
      <alignment vertical="center" wrapText="1"/>
      <protection locked="0"/>
    </xf>
    <xf numFmtId="0" fontId="53" fillId="8" borderId="0" xfId="0" applyFont="1" applyFill="1"/>
    <xf numFmtId="0" fontId="31" fillId="2" borderId="12" xfId="0" applyFont="1" applyFill="1" applyBorder="1" applyAlignment="1">
      <alignment horizontal="left" vertical="center" wrapText="1"/>
    </xf>
    <xf numFmtId="0" fontId="17" fillId="11" borderId="1" xfId="0" applyFont="1" applyFill="1" applyBorder="1" applyAlignment="1" applyProtection="1">
      <alignment horizontal="left" vertical="center" wrapText="1"/>
      <protection locked="0"/>
    </xf>
    <xf numFmtId="0" fontId="17" fillId="11" borderId="2" xfId="0" applyFont="1" applyFill="1" applyBorder="1" applyAlignment="1" applyProtection="1">
      <alignment vertical="center" wrapText="1"/>
      <protection locked="0"/>
    </xf>
    <xf numFmtId="0" fontId="17" fillId="11" borderId="1" xfId="0" applyFont="1" applyFill="1" applyBorder="1" applyAlignment="1" applyProtection="1">
      <alignment vertical="center" wrapText="1"/>
      <protection locked="0"/>
    </xf>
    <xf numFmtId="0" fontId="17" fillId="11" borderId="34" xfId="0" applyFont="1" applyFill="1" applyBorder="1" applyAlignment="1" applyProtection="1">
      <alignment vertical="center" wrapText="1"/>
      <protection locked="0"/>
    </xf>
    <xf numFmtId="0" fontId="17" fillId="11" borderId="3" xfId="0" applyFont="1" applyFill="1" applyBorder="1" applyAlignment="1" applyProtection="1">
      <alignment vertical="center" wrapText="1"/>
      <protection locked="0"/>
    </xf>
    <xf numFmtId="0" fontId="17" fillId="11" borderId="36" xfId="0" applyFont="1" applyFill="1" applyBorder="1" applyAlignment="1" applyProtection="1">
      <alignment vertical="center" wrapText="1"/>
      <protection locked="0"/>
    </xf>
    <xf numFmtId="0" fontId="17" fillId="11" borderId="30" xfId="0" applyFont="1" applyFill="1" applyBorder="1" applyAlignment="1" applyProtection="1">
      <alignment vertical="center" wrapText="1"/>
      <protection locked="0"/>
    </xf>
    <xf numFmtId="0" fontId="20" fillId="2" borderId="12" xfId="0" applyFont="1" applyFill="1" applyBorder="1" applyAlignment="1">
      <alignment vertical="center" wrapText="1"/>
    </xf>
    <xf numFmtId="0" fontId="7" fillId="2" borderId="13" xfId="0" applyFont="1" applyFill="1" applyBorder="1" applyAlignment="1">
      <alignment vertical="center" wrapText="1"/>
    </xf>
    <xf numFmtId="0" fontId="30" fillId="2" borderId="47" xfId="0" applyFont="1" applyFill="1" applyBorder="1" applyAlignment="1">
      <alignment vertical="center" wrapText="1"/>
    </xf>
    <xf numFmtId="0" fontId="17" fillId="11" borderId="3" xfId="0" applyFont="1" applyFill="1" applyBorder="1" applyAlignment="1" applyProtection="1">
      <alignment horizontal="left" vertical="center" wrapText="1"/>
      <protection locked="0"/>
    </xf>
    <xf numFmtId="0" fontId="17" fillId="8" borderId="23" xfId="0" applyFont="1" applyFill="1" applyBorder="1" applyAlignment="1" applyProtection="1">
      <alignment horizontal="left" vertical="center" wrapText="1"/>
      <protection hidden="1"/>
    </xf>
    <xf numFmtId="0" fontId="17" fillId="11" borderId="14" xfId="0" applyFont="1" applyFill="1" applyBorder="1" applyAlignment="1" applyProtection="1">
      <alignment horizontal="left" vertical="center" wrapText="1"/>
      <protection locked="0"/>
    </xf>
    <xf numFmtId="0" fontId="17" fillId="8" borderId="24" xfId="0" applyFont="1" applyFill="1" applyBorder="1" applyAlignment="1" applyProtection="1">
      <alignment horizontal="left" vertical="center" wrapText="1"/>
      <protection hidden="1"/>
    </xf>
    <xf numFmtId="0" fontId="21" fillId="11" borderId="23" xfId="0" applyFont="1" applyFill="1" applyBorder="1" applyAlignment="1" applyProtection="1">
      <alignment horizontal="left" vertical="center" wrapText="1"/>
      <protection locked="0"/>
    </xf>
    <xf numFmtId="0" fontId="21" fillId="11" borderId="24" xfId="0" applyFont="1" applyFill="1" applyBorder="1" applyAlignment="1" applyProtection="1">
      <alignment horizontal="left" vertical="center" wrapText="1"/>
      <protection locked="0"/>
    </xf>
    <xf numFmtId="167" fontId="17" fillId="11" borderId="2" xfId="1" applyNumberFormat="1" applyFont="1" applyFill="1" applyBorder="1" applyAlignment="1" applyProtection="1">
      <alignment horizontal="right" vertical="center"/>
      <protection locked="0"/>
    </xf>
    <xf numFmtId="0" fontId="9" fillId="8" borderId="48" xfId="0" applyFont="1" applyFill="1" applyBorder="1" applyAlignment="1">
      <alignment vertical="center" wrapText="1"/>
    </xf>
    <xf numFmtId="0" fontId="16" fillId="8" borderId="49" xfId="0" applyFont="1" applyFill="1" applyBorder="1" applyAlignment="1">
      <alignment vertical="center" wrapText="1"/>
    </xf>
    <xf numFmtId="166" fontId="37" fillId="8" borderId="49" xfId="0" quotePrefix="1" applyNumberFormat="1" applyFont="1" applyFill="1" applyBorder="1" applyAlignment="1">
      <alignment horizontal="left" vertical="center" wrapText="1"/>
    </xf>
    <xf numFmtId="0" fontId="36" fillId="8" borderId="49" xfId="0" applyFont="1" applyFill="1" applyBorder="1" applyAlignment="1">
      <alignment vertical="center" wrapText="1"/>
    </xf>
    <xf numFmtId="0" fontId="21" fillId="8" borderId="49" xfId="0" applyFont="1" applyFill="1" applyBorder="1" applyAlignment="1">
      <alignment vertical="top" wrapText="1"/>
    </xf>
    <xf numFmtId="0" fontId="21" fillId="8" borderId="49" xfId="0" applyFont="1" applyFill="1" applyBorder="1" applyAlignment="1">
      <alignment wrapText="1"/>
    </xf>
    <xf numFmtId="0" fontId="0" fillId="8" borderId="49" xfId="0" applyFill="1" applyBorder="1" applyAlignment="1">
      <alignment wrapText="1"/>
    </xf>
    <xf numFmtId="0" fontId="17" fillId="8" borderId="49" xfId="0" applyFont="1" applyFill="1" applyBorder="1" applyAlignment="1">
      <alignment vertical="top" wrapText="1"/>
    </xf>
    <xf numFmtId="0" fontId="12" fillId="8" borderId="50" xfId="4" applyFill="1" applyBorder="1" applyAlignment="1">
      <alignment vertical="top"/>
    </xf>
    <xf numFmtId="0" fontId="12" fillId="8" borderId="49" xfId="4" applyFill="1" applyBorder="1" applyAlignment="1">
      <alignment wrapText="1"/>
    </xf>
    <xf numFmtId="0" fontId="36" fillId="8" borderId="49" xfId="0" applyFont="1" applyFill="1" applyBorder="1" applyAlignment="1">
      <alignment wrapText="1"/>
    </xf>
    <xf numFmtId="0" fontId="34" fillId="8" borderId="0" xfId="4" applyFont="1" applyFill="1" applyAlignment="1" applyProtection="1">
      <alignment horizontal="left" vertical="top" wrapText="1"/>
    </xf>
    <xf numFmtId="0" fontId="31" fillId="11" borderId="2" xfId="0" applyFont="1" applyFill="1" applyBorder="1" applyAlignment="1" applyProtection="1">
      <alignment vertical="center" wrapText="1"/>
      <protection locked="0"/>
    </xf>
    <xf numFmtId="0" fontId="14" fillId="8" borderId="0" xfId="0" applyFont="1" applyFill="1"/>
    <xf numFmtId="0" fontId="27" fillId="8" borderId="0" xfId="0" applyFont="1" applyFill="1" applyAlignment="1">
      <alignment wrapText="1"/>
    </xf>
    <xf numFmtId="9" fontId="27" fillId="8" borderId="0" xfId="8" applyFont="1" applyFill="1" applyBorder="1" applyAlignment="1">
      <alignment wrapText="1"/>
    </xf>
    <xf numFmtId="0" fontId="37" fillId="8" borderId="1" xfId="0" applyFont="1" applyFill="1" applyBorder="1"/>
    <xf numFmtId="14" fontId="37" fillId="8" borderId="29" xfId="0" applyNumberFormat="1" applyFont="1" applyFill="1" applyBorder="1"/>
    <xf numFmtId="0" fontId="8" fillId="8" borderId="0" xfId="0" quotePrefix="1" applyFont="1" applyFill="1"/>
    <xf numFmtId="0" fontId="37" fillId="8" borderId="0" xfId="0" applyFont="1" applyFill="1" applyAlignment="1">
      <alignment vertical="center"/>
    </xf>
    <xf numFmtId="0" fontId="7" fillId="2" borderId="12" xfId="0" applyFont="1" applyFill="1" applyBorder="1" applyAlignment="1">
      <alignment vertical="center" wrapText="1"/>
    </xf>
    <xf numFmtId="0" fontId="49" fillId="2" borderId="12" xfId="0" applyFont="1" applyFill="1" applyBorder="1" applyAlignment="1">
      <alignment vertical="center" wrapText="1"/>
    </xf>
    <xf numFmtId="0" fontId="7" fillId="2" borderId="2"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7" fillId="2" borderId="2" xfId="0" applyFont="1" applyFill="1" applyBorder="1" applyAlignment="1">
      <alignment vertical="center" wrapText="1"/>
    </xf>
    <xf numFmtId="0" fontId="21" fillId="2" borderId="2" xfId="0" applyFont="1" applyFill="1" applyBorder="1"/>
    <xf numFmtId="168" fontId="21" fillId="8" borderId="2" xfId="0" applyNumberFormat="1" applyFont="1" applyFill="1" applyBorder="1" applyProtection="1">
      <protection locked="0"/>
    </xf>
    <xf numFmtId="168" fontId="21" fillId="11" borderId="2" xfId="0" applyNumberFormat="1" applyFont="1" applyFill="1" applyBorder="1" applyProtection="1">
      <protection locked="0"/>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21" fillId="8" borderId="0" xfId="0" applyFont="1" applyFill="1" applyAlignment="1">
      <alignment horizontal="left" vertical="center"/>
    </xf>
    <xf numFmtId="0" fontId="32" fillId="10" borderId="37" xfId="0" applyFont="1" applyFill="1" applyBorder="1" applyAlignment="1">
      <alignment vertical="center"/>
    </xf>
    <xf numFmtId="0" fontId="32" fillId="10" borderId="17" xfId="0" applyFont="1" applyFill="1" applyBorder="1" applyAlignment="1">
      <alignment vertical="center" wrapText="1"/>
    </xf>
    <xf numFmtId="0" fontId="32" fillId="10" borderId="22" xfId="0" applyFont="1" applyFill="1" applyBorder="1" applyAlignment="1">
      <alignment vertical="center" wrapText="1"/>
    </xf>
    <xf numFmtId="0" fontId="28" fillId="8" borderId="0" xfId="0" applyFont="1" applyFill="1" applyAlignment="1">
      <alignment vertical="center"/>
    </xf>
    <xf numFmtId="0" fontId="17" fillId="8" borderId="0" xfId="0" applyFont="1" applyFill="1" applyAlignment="1">
      <alignment horizontal="left"/>
    </xf>
    <xf numFmtId="0" fontId="17" fillId="8" borderId="0" xfId="0" applyFont="1" applyFill="1" applyAlignment="1">
      <alignment wrapText="1"/>
    </xf>
    <xf numFmtId="0" fontId="17" fillId="8" borderId="0" xfId="0" applyFont="1" applyFill="1" applyAlignment="1">
      <alignment vertical="center"/>
    </xf>
    <xf numFmtId="167" fontId="17" fillId="2" borderId="2" xfId="1" applyNumberFormat="1" applyFont="1" applyFill="1" applyBorder="1" applyAlignment="1" applyProtection="1">
      <alignment horizontal="right" vertical="center"/>
      <protection hidden="1"/>
    </xf>
    <xf numFmtId="167" fontId="17" fillId="11" borderId="2" xfId="0" applyNumberFormat="1" applyFont="1" applyFill="1" applyBorder="1" applyAlignment="1" applyProtection="1">
      <alignment horizontal="right" vertical="center"/>
      <protection locked="0"/>
    </xf>
    <xf numFmtId="0" fontId="21" fillId="8" borderId="2" xfId="0" applyFont="1" applyFill="1" applyBorder="1" applyAlignment="1" applyProtection="1">
      <alignment wrapText="1"/>
      <protection hidden="1"/>
    </xf>
    <xf numFmtId="9" fontId="21" fillId="8" borderId="2" xfId="8" applyFont="1" applyFill="1" applyBorder="1" applyProtection="1">
      <protection hidden="1"/>
    </xf>
    <xf numFmtId="9" fontId="37" fillId="0" borderId="2" xfId="8" applyFont="1" applyBorder="1" applyProtection="1">
      <protection hidden="1"/>
    </xf>
    <xf numFmtId="168" fontId="21" fillId="0" borderId="2" xfId="0" applyNumberFormat="1" applyFont="1" applyBorder="1" applyProtection="1">
      <protection hidden="1"/>
    </xf>
    <xf numFmtId="0" fontId="8" fillId="8" borderId="0" xfId="0" applyFont="1" applyFill="1" applyProtection="1">
      <protection hidden="1"/>
    </xf>
    <xf numFmtId="0" fontId="0" fillId="8" borderId="0" xfId="0" applyFill="1" applyProtection="1">
      <protection hidden="1"/>
    </xf>
    <xf numFmtId="0" fontId="31" fillId="8" borderId="9" xfId="0" applyFont="1" applyFill="1" applyBorder="1" applyAlignment="1">
      <alignment horizontal="left" vertical="center" wrapText="1"/>
    </xf>
    <xf numFmtId="14" fontId="21" fillId="8" borderId="0" xfId="0" applyNumberFormat="1" applyFont="1" applyFill="1"/>
    <xf numFmtId="0" fontId="1" fillId="0" borderId="0" xfId="0" applyFont="1"/>
    <xf numFmtId="0" fontId="37" fillId="8" borderId="0" xfId="0" applyFont="1" applyFill="1" applyAlignment="1" applyProtection="1">
      <alignment vertical="center" wrapText="1"/>
      <protection hidden="1"/>
    </xf>
    <xf numFmtId="0" fontId="37" fillId="8" borderId="0" xfId="0" applyFont="1" applyFill="1" applyAlignment="1" applyProtection="1">
      <alignment wrapText="1"/>
      <protection hidden="1"/>
    </xf>
    <xf numFmtId="168" fontId="21" fillId="11" borderId="23" xfId="0" applyNumberFormat="1" applyFont="1" applyFill="1" applyBorder="1" applyAlignment="1" applyProtection="1">
      <alignment horizontal="left" vertical="center" wrapText="1"/>
      <protection locked="0"/>
    </xf>
    <xf numFmtId="16" fontId="0" fillId="0" borderId="0" xfId="0" applyNumberFormat="1"/>
    <xf numFmtId="0" fontId="22" fillId="8" borderId="0" xfId="0" applyFont="1" applyFill="1" applyProtection="1">
      <protection hidden="1"/>
    </xf>
    <xf numFmtId="0" fontId="54" fillId="8" borderId="0" xfId="0" applyFont="1" applyFill="1" applyAlignment="1">
      <alignment horizontal="left" vertical="top" wrapText="1"/>
    </xf>
    <xf numFmtId="0" fontId="32" fillId="10" borderId="16" xfId="0" applyFont="1" applyFill="1" applyBorder="1" applyAlignment="1">
      <alignment vertical="center" wrapText="1"/>
    </xf>
    <xf numFmtId="0" fontId="29" fillId="13" borderId="12" xfId="0" applyFont="1" applyFill="1" applyBorder="1" applyAlignment="1">
      <alignment horizontal="left" vertical="center" wrapText="1"/>
    </xf>
    <xf numFmtId="9" fontId="27" fillId="8" borderId="0" xfId="8" applyFont="1" applyFill="1" applyBorder="1" applyAlignment="1" applyProtection="1">
      <alignment wrapText="1"/>
    </xf>
    <xf numFmtId="0" fontId="45" fillId="8" borderId="0" xfId="0" applyFont="1" applyFill="1" applyAlignment="1" applyProtection="1">
      <alignment vertical="center"/>
      <protection hidden="1"/>
    </xf>
    <xf numFmtId="0" fontId="28" fillId="8" borderId="0" xfId="0" applyFont="1" applyFill="1" applyAlignment="1" applyProtection="1">
      <alignment vertical="center"/>
      <protection hidden="1"/>
    </xf>
    <xf numFmtId="0" fontId="21" fillId="8" borderId="0" xfId="0" applyFont="1" applyFill="1" applyProtection="1">
      <protection hidden="1"/>
    </xf>
    <xf numFmtId="0" fontId="41" fillId="8" borderId="0" xfId="0" applyFont="1" applyFill="1" applyProtection="1">
      <protection hidden="1"/>
    </xf>
    <xf numFmtId="0" fontId="32" fillId="10" borderId="17" xfId="0" applyFont="1" applyFill="1" applyBorder="1" applyAlignment="1">
      <alignment vertical="center"/>
    </xf>
    <xf numFmtId="0" fontId="31" fillId="2" borderId="15" xfId="0" applyFont="1" applyFill="1" applyBorder="1" applyAlignment="1">
      <alignment horizontal="left" vertical="center" wrapText="1"/>
    </xf>
    <xf numFmtId="0" fontId="45" fillId="8" borderId="9" xfId="0" applyFont="1" applyFill="1" applyBorder="1" applyAlignment="1">
      <alignment vertical="center"/>
    </xf>
    <xf numFmtId="0" fontId="45" fillId="8" borderId="0" xfId="0" applyFont="1" applyFill="1"/>
    <xf numFmtId="0" fontId="45" fillId="8" borderId="9" xfId="0" applyFont="1" applyFill="1" applyBorder="1"/>
    <xf numFmtId="0" fontId="37" fillId="2" borderId="2" xfId="0" applyFont="1" applyFill="1" applyBorder="1" applyAlignment="1">
      <alignment vertical="center" wrapText="1"/>
    </xf>
    <xf numFmtId="0" fontId="25" fillId="13" borderId="12" xfId="0" applyFont="1" applyFill="1" applyBorder="1" applyAlignment="1">
      <alignment horizontal="left" vertical="center" wrapText="1"/>
    </xf>
    <xf numFmtId="0" fontId="17" fillId="13" borderId="12" xfId="0" applyFont="1" applyFill="1" applyBorder="1" applyAlignment="1">
      <alignment horizontal="left" vertical="center" wrapText="1"/>
    </xf>
    <xf numFmtId="0" fontId="25" fillId="11" borderId="2" xfId="0" applyFont="1" applyFill="1" applyBorder="1" applyAlignment="1" applyProtection="1">
      <alignment horizontal="left" vertical="center" wrapText="1"/>
      <protection locked="0"/>
    </xf>
    <xf numFmtId="0" fontId="18" fillId="13" borderId="12"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17" fillId="13" borderId="15" xfId="0" applyFont="1" applyFill="1" applyBorder="1" applyAlignment="1">
      <alignment horizontal="left" vertical="center" wrapText="1"/>
    </xf>
    <xf numFmtId="0" fontId="29" fillId="13" borderId="15" xfId="0" applyFont="1" applyFill="1" applyBorder="1" applyAlignment="1">
      <alignment horizontal="left" vertical="center" wrapText="1"/>
    </xf>
    <xf numFmtId="0" fontId="25" fillId="11" borderId="14" xfId="0" applyFont="1" applyFill="1" applyBorder="1" applyAlignment="1" applyProtection="1">
      <alignment horizontal="left" vertical="center" wrapText="1"/>
      <protection locked="0"/>
    </xf>
    <xf numFmtId="0" fontId="7" fillId="2" borderId="53" xfId="0" applyFont="1" applyFill="1" applyBorder="1" applyAlignment="1">
      <alignment vertical="center" wrapText="1"/>
    </xf>
    <xf numFmtId="0" fontId="31" fillId="11" borderId="54" xfId="0" applyFont="1" applyFill="1" applyBorder="1" applyAlignment="1" applyProtection="1">
      <alignment vertical="center" wrapText="1"/>
      <protection locked="0"/>
    </xf>
    <xf numFmtId="0" fontId="33" fillId="2" borderId="15" xfId="0" applyFont="1" applyFill="1" applyBorder="1" applyAlignment="1">
      <alignment horizontal="left" vertical="center" wrapText="1"/>
    </xf>
    <xf numFmtId="0" fontId="59" fillId="8" borderId="0" xfId="0" applyFont="1" applyFill="1" applyAlignment="1">
      <alignment vertical="center"/>
    </xf>
    <xf numFmtId="0" fontId="59" fillId="8" borderId="0" xfId="0" applyFont="1" applyFill="1" applyAlignment="1" applyProtection="1">
      <alignment vertical="center"/>
      <protection hidden="1"/>
    </xf>
    <xf numFmtId="0" fontId="42" fillId="8" borderId="0" xfId="0" applyFont="1" applyFill="1" applyAlignment="1">
      <alignment horizontal="left" vertical="center" indent="4"/>
    </xf>
    <xf numFmtId="0" fontId="42" fillId="8" borderId="0" xfId="0" applyFont="1" applyFill="1" applyAlignment="1">
      <alignment horizontal="left" vertical="center" indent="5"/>
    </xf>
    <xf numFmtId="0" fontId="21" fillId="8" borderId="0" xfId="0" applyFont="1" applyFill="1" applyAlignment="1" applyProtection="1">
      <alignment vertical="center" wrapText="1"/>
      <protection hidden="1"/>
    </xf>
    <xf numFmtId="0" fontId="21" fillId="11" borderId="21" xfId="0" applyFont="1" applyFill="1" applyBorder="1" applyAlignment="1" applyProtection="1">
      <alignment horizontal="left" vertical="center" wrapText="1"/>
      <protection locked="0"/>
    </xf>
    <xf numFmtId="0" fontId="21" fillId="11" borderId="35" xfId="0" applyFont="1" applyFill="1" applyBorder="1" applyAlignment="1" applyProtection="1">
      <alignment horizontal="left" vertical="center" wrapText="1"/>
      <protection locked="0"/>
    </xf>
    <xf numFmtId="0" fontId="17" fillId="2" borderId="2" xfId="0" applyFont="1" applyFill="1" applyBorder="1" applyAlignment="1" applyProtection="1">
      <alignment horizontal="left" vertical="center" wrapText="1"/>
      <protection locked="0"/>
    </xf>
    <xf numFmtId="0" fontId="17" fillId="2" borderId="14" xfId="0" applyFont="1" applyFill="1" applyBorder="1" applyAlignment="1" applyProtection="1">
      <alignment horizontal="left" vertical="center" wrapText="1"/>
      <protection locked="0"/>
    </xf>
    <xf numFmtId="0" fontId="25" fillId="11" borderId="23" xfId="0" applyFont="1" applyFill="1" applyBorder="1" applyAlignment="1" applyProtection="1">
      <alignment horizontal="left" vertical="center" wrapText="1"/>
      <protection locked="0"/>
    </xf>
    <xf numFmtId="0" fontId="25" fillId="11" borderId="24" xfId="0" applyFont="1" applyFill="1" applyBorder="1" applyAlignment="1" applyProtection="1">
      <alignment horizontal="left" vertical="center" wrapText="1"/>
      <protection locked="0"/>
    </xf>
    <xf numFmtId="0" fontId="37" fillId="8" borderId="9" xfId="0" applyFont="1" applyFill="1" applyBorder="1" applyAlignment="1" applyProtection="1">
      <alignment vertical="center" wrapText="1"/>
      <protection hidden="1"/>
    </xf>
    <xf numFmtId="0" fontId="37" fillId="8" borderId="55" xfId="0" applyFont="1" applyFill="1" applyBorder="1" applyAlignment="1" applyProtection="1">
      <alignment vertical="center" wrapText="1"/>
      <protection hidden="1"/>
    </xf>
    <xf numFmtId="0" fontId="35" fillId="8" borderId="55" xfId="0" applyFont="1" applyFill="1" applyBorder="1" applyAlignment="1" applyProtection="1">
      <alignment vertical="center" wrapText="1"/>
      <protection hidden="1"/>
    </xf>
    <xf numFmtId="0" fontId="12" fillId="0" borderId="20" xfId="4" applyFill="1" applyBorder="1" applyAlignment="1">
      <alignment vertical="top"/>
    </xf>
    <xf numFmtId="0" fontId="34" fillId="0" borderId="2" xfId="4" applyFont="1" applyBorder="1" applyAlignment="1" applyProtection="1">
      <alignment horizontal="center" vertical="center" wrapText="1"/>
    </xf>
    <xf numFmtId="0" fontId="9" fillId="8" borderId="0" xfId="0" applyFont="1" applyFill="1" applyAlignment="1">
      <alignment horizontal="left" vertical="center"/>
    </xf>
    <xf numFmtId="0" fontId="18" fillId="8" borderId="9" xfId="0" applyFont="1" applyFill="1" applyBorder="1" applyAlignment="1">
      <alignment vertical="center" wrapText="1"/>
    </xf>
    <xf numFmtId="0" fontId="18" fillId="8" borderId="0" xfId="0" applyFont="1" applyFill="1" applyAlignment="1">
      <alignment vertical="center" wrapText="1"/>
    </xf>
    <xf numFmtId="0" fontId="17" fillId="8" borderId="9" xfId="0" applyFont="1" applyFill="1" applyBorder="1" applyAlignment="1">
      <alignment horizontal="left" wrapText="1"/>
    </xf>
    <xf numFmtId="0" fontId="17" fillId="8" borderId="0" xfId="0" applyFont="1" applyFill="1" applyAlignment="1">
      <alignment horizontal="left" wrapText="1"/>
    </xf>
    <xf numFmtId="0" fontId="12" fillId="8" borderId="9" xfId="4" applyFill="1" applyBorder="1" applyAlignment="1">
      <alignment horizontal="left" wrapText="1"/>
    </xf>
    <xf numFmtId="0" fontId="12" fillId="8" borderId="0" xfId="4" applyFill="1" applyBorder="1" applyAlignment="1">
      <alignment horizontal="left" wrapText="1"/>
    </xf>
    <xf numFmtId="0" fontId="26" fillId="8" borderId="0" xfId="0" applyFont="1" applyFill="1" applyAlignment="1">
      <alignment horizontal="left" vertical="top" wrapText="1"/>
    </xf>
    <xf numFmtId="0" fontId="54" fillId="8" borderId="0" xfId="0" applyFont="1" applyFill="1" applyAlignment="1">
      <alignment horizontal="left" vertical="top" wrapText="1"/>
    </xf>
    <xf numFmtId="0" fontId="26" fillId="8" borderId="0" xfId="0" applyFont="1" applyFill="1" applyAlignment="1">
      <alignment horizontal="left" vertical="center" wrapText="1"/>
    </xf>
    <xf numFmtId="0" fontId="54" fillId="8" borderId="0" xfId="0" applyFont="1" applyFill="1" applyAlignment="1">
      <alignment horizontal="left" vertical="center" wrapText="1"/>
    </xf>
    <xf numFmtId="0" fontId="17" fillId="11" borderId="26" xfId="0" applyFont="1" applyFill="1" applyBorder="1" applyAlignment="1" applyProtection="1">
      <alignment horizontal="left" vertical="center" wrapText="1"/>
      <protection locked="0"/>
    </xf>
    <xf numFmtId="0" fontId="17" fillId="11" borderId="52" xfId="0" applyFont="1" applyFill="1" applyBorder="1" applyAlignment="1" applyProtection="1">
      <alignment horizontal="left" vertical="center" wrapText="1"/>
      <protection locked="0"/>
    </xf>
    <xf numFmtId="0" fontId="32" fillId="10" borderId="37" xfId="0" applyFont="1" applyFill="1" applyBorder="1" applyAlignment="1">
      <alignment vertical="center" wrapText="1"/>
    </xf>
    <xf numFmtId="0" fontId="32" fillId="10" borderId="51" xfId="0" applyFont="1" applyFill="1" applyBorder="1" applyAlignment="1">
      <alignment vertical="center" wrapText="1"/>
    </xf>
    <xf numFmtId="0" fontId="17" fillId="11" borderId="1" xfId="0" applyFont="1" applyFill="1" applyBorder="1" applyAlignment="1" applyProtection="1">
      <alignment horizontal="left" vertical="center" wrapText="1"/>
      <protection locked="0"/>
    </xf>
    <xf numFmtId="0" fontId="17" fillId="11" borderId="29" xfId="0" applyFont="1" applyFill="1" applyBorder="1" applyAlignment="1" applyProtection="1">
      <alignment horizontal="left" vertical="center" wrapText="1"/>
      <protection locked="0"/>
    </xf>
    <xf numFmtId="0" fontId="37" fillId="8" borderId="0" xfId="0" applyFont="1" applyFill="1" applyAlignment="1" applyProtection="1">
      <alignment vertical="center" wrapText="1"/>
      <protection hidden="1"/>
    </xf>
    <xf numFmtId="0" fontId="21" fillId="11" borderId="4" xfId="0" applyFont="1" applyFill="1" applyBorder="1" applyAlignment="1" applyProtection="1">
      <alignment horizontal="left" vertical="top" wrapText="1"/>
      <protection locked="0"/>
    </xf>
    <xf numFmtId="0" fontId="21" fillId="11" borderId="19" xfId="0" applyFont="1" applyFill="1" applyBorder="1" applyAlignment="1" applyProtection="1">
      <alignment horizontal="left" vertical="top"/>
      <protection locked="0"/>
    </xf>
    <xf numFmtId="0" fontId="21" fillId="11" borderId="18" xfId="0" applyFont="1" applyFill="1" applyBorder="1" applyAlignment="1" applyProtection="1">
      <alignment horizontal="left" vertical="top"/>
      <protection locked="0"/>
    </xf>
    <xf numFmtId="0" fontId="21" fillId="11" borderId="9" xfId="0" applyFont="1" applyFill="1" applyBorder="1" applyAlignment="1" applyProtection="1">
      <alignment horizontal="left" vertical="top"/>
      <protection locked="0"/>
    </xf>
    <xf numFmtId="0" fontId="21" fillId="11" borderId="0" xfId="0" applyFont="1" applyFill="1" applyAlignment="1" applyProtection="1">
      <alignment horizontal="left" vertical="top"/>
      <protection locked="0"/>
    </xf>
    <xf numFmtId="0" fontId="21" fillId="11" borderId="20" xfId="0" applyFont="1" applyFill="1" applyBorder="1" applyAlignment="1" applyProtection="1">
      <alignment horizontal="left" vertical="top"/>
      <protection locked="0"/>
    </xf>
    <xf numFmtId="0" fontId="21" fillId="11" borderId="38" xfId="0" applyFont="1" applyFill="1" applyBorder="1" applyAlignment="1" applyProtection="1">
      <alignment horizontal="left" vertical="top"/>
      <protection locked="0"/>
    </xf>
    <xf numFmtId="0" fontId="21" fillId="11" borderId="11" xfId="0" applyFont="1" applyFill="1" applyBorder="1" applyAlignment="1" applyProtection="1">
      <alignment horizontal="left" vertical="top"/>
      <protection locked="0"/>
    </xf>
    <xf numFmtId="0" fontId="21" fillId="11" borderId="25" xfId="0" applyFont="1" applyFill="1" applyBorder="1" applyAlignment="1" applyProtection="1">
      <alignment horizontal="left" vertical="top"/>
      <protection locked="0"/>
    </xf>
    <xf numFmtId="0" fontId="47" fillId="8" borderId="0" xfId="0" applyFont="1" applyFill="1" applyAlignment="1">
      <alignment horizontal="left" wrapText="1"/>
    </xf>
    <xf numFmtId="0" fontId="53" fillId="8" borderId="0" xfId="0" applyFont="1" applyFill="1" applyAlignment="1">
      <alignment horizontal="left" wrapText="1"/>
    </xf>
    <xf numFmtId="0" fontId="47" fillId="8" borderId="0" xfId="0" applyFont="1" applyFill="1" applyAlignment="1">
      <alignment horizontal="left" vertical="top" wrapText="1"/>
    </xf>
    <xf numFmtId="0" fontId="21" fillId="11" borderId="1" xfId="0" applyFont="1" applyFill="1" applyBorder="1" applyAlignment="1" applyProtection="1">
      <alignment horizontal="left" vertical="top"/>
      <protection locked="0"/>
    </xf>
    <xf numFmtId="0" fontId="21" fillId="11" borderId="29" xfId="0" applyFont="1" applyFill="1" applyBorder="1" applyAlignment="1" applyProtection="1">
      <alignment horizontal="left" vertical="top"/>
      <protection locked="0"/>
    </xf>
    <xf numFmtId="0" fontId="31" fillId="2" borderId="1" xfId="0" applyFont="1" applyFill="1" applyBorder="1" applyAlignment="1">
      <alignment vertical="top" wrapText="1"/>
    </xf>
    <xf numFmtId="0" fontId="31" fillId="2" borderId="29" xfId="0" applyFont="1" applyFill="1" applyBorder="1" applyAlignment="1">
      <alignment vertical="top" wrapText="1"/>
    </xf>
    <xf numFmtId="0" fontId="31" fillId="2" borderId="2" xfId="0" applyFont="1" applyFill="1" applyBorder="1" applyAlignment="1">
      <alignment horizontal="left" vertical="top" wrapText="1"/>
    </xf>
    <xf numFmtId="0" fontId="32" fillId="10" borderId="2" xfId="0" applyFont="1" applyFill="1" applyBorder="1" applyAlignment="1" applyProtection="1">
      <alignment horizontal="left" vertical="center"/>
      <protection hidden="1"/>
    </xf>
    <xf numFmtId="0" fontId="33" fillId="2" borderId="1" xfId="0" applyFont="1" applyFill="1" applyBorder="1" applyAlignment="1">
      <alignment horizontal="left" vertical="top" wrapText="1"/>
    </xf>
    <xf numFmtId="0" fontId="33" fillId="2" borderId="29" xfId="0" applyFont="1" applyFill="1" applyBorder="1" applyAlignment="1">
      <alignment horizontal="left" vertical="top" wrapText="1"/>
    </xf>
    <xf numFmtId="0" fontId="33" fillId="2" borderId="1" xfId="0" applyFont="1" applyFill="1" applyBorder="1" applyAlignment="1">
      <alignment vertical="top" wrapText="1"/>
    </xf>
    <xf numFmtId="0" fontId="33" fillId="2" borderId="29" xfId="0" applyFont="1" applyFill="1" applyBorder="1" applyAlignment="1">
      <alignment vertical="top" wrapText="1"/>
    </xf>
    <xf numFmtId="0" fontId="21" fillId="11" borderId="1" xfId="0" applyFont="1" applyFill="1" applyBorder="1" applyAlignment="1" applyProtection="1">
      <alignment horizontal="left" vertical="top" wrapText="1"/>
      <protection locked="0"/>
    </xf>
    <xf numFmtId="0" fontId="33" fillId="2" borderId="28" xfId="0" applyFont="1" applyFill="1" applyBorder="1" applyAlignment="1">
      <alignment horizontal="left" vertical="top" wrapText="1"/>
    </xf>
    <xf numFmtId="0" fontId="34" fillId="8" borderId="0" xfId="4" applyFont="1" applyFill="1" applyAlignment="1" applyProtection="1">
      <alignment horizontal="left" vertical="top"/>
    </xf>
    <xf numFmtId="0" fontId="1" fillId="8" borderId="0" xfId="0" applyFont="1" applyFill="1" applyProtection="1">
      <protection hidden="1"/>
    </xf>
    <xf numFmtId="0" fontId="17" fillId="8" borderId="8" xfId="0" applyFont="1" applyFill="1" applyBorder="1" applyAlignment="1">
      <alignment horizontal="left" vertical="center"/>
    </xf>
    <xf numFmtId="0" fontId="32" fillId="10" borderId="2" xfId="0" applyFont="1" applyFill="1" applyBorder="1" applyAlignment="1">
      <alignment horizontal="left" vertical="center"/>
    </xf>
    <xf numFmtId="0" fontId="35" fillId="8" borderId="0" xfId="0" applyFont="1" applyFill="1" applyAlignment="1">
      <alignment horizontal="left" wrapText="1"/>
    </xf>
    <xf numFmtId="0" fontId="29" fillId="8" borderId="0" xfId="0" applyFont="1" applyFill="1" applyAlignment="1">
      <alignment horizontal="left" vertical="top" wrapText="1"/>
    </xf>
    <xf numFmtId="0" fontId="25" fillId="11" borderId="4" xfId="0" applyFont="1" applyFill="1" applyBorder="1" applyAlignment="1" applyProtection="1">
      <alignment horizontal="left" vertical="top" wrapText="1"/>
      <protection locked="0"/>
    </xf>
    <xf numFmtId="0" fontId="25" fillId="11" borderId="19" xfId="0" applyFont="1" applyFill="1" applyBorder="1" applyAlignment="1" applyProtection="1">
      <alignment horizontal="left" vertical="top" wrapText="1"/>
      <protection locked="0"/>
    </xf>
    <xf numFmtId="0" fontId="25" fillId="11" borderId="18" xfId="0" applyFont="1" applyFill="1" applyBorder="1" applyAlignment="1" applyProtection="1">
      <alignment horizontal="left" vertical="top" wrapText="1"/>
      <protection locked="0"/>
    </xf>
    <xf numFmtId="0" fontId="25" fillId="11" borderId="9" xfId="0" applyFont="1" applyFill="1" applyBorder="1" applyAlignment="1" applyProtection="1">
      <alignment horizontal="left" vertical="top" wrapText="1"/>
      <protection locked="0"/>
    </xf>
    <xf numFmtId="0" fontId="25" fillId="11" borderId="0" xfId="0" applyFont="1" applyFill="1" applyAlignment="1" applyProtection="1">
      <alignment horizontal="left" vertical="top" wrapText="1"/>
      <protection locked="0"/>
    </xf>
    <xf numFmtId="0" fontId="25" fillId="11" borderId="20" xfId="0" applyFont="1" applyFill="1" applyBorder="1" applyAlignment="1" applyProtection="1">
      <alignment horizontal="left" vertical="top" wrapText="1"/>
      <protection locked="0"/>
    </xf>
    <xf numFmtId="0" fontId="25" fillId="11" borderId="38" xfId="0" applyFont="1" applyFill="1" applyBorder="1" applyAlignment="1" applyProtection="1">
      <alignment horizontal="left" vertical="top" wrapText="1"/>
      <protection locked="0"/>
    </xf>
    <xf numFmtId="0" fontId="25" fillId="11" borderId="11" xfId="0" applyFont="1" applyFill="1" applyBorder="1" applyAlignment="1" applyProtection="1">
      <alignment horizontal="left" vertical="top" wrapText="1"/>
      <protection locked="0"/>
    </xf>
    <xf numFmtId="0" fontId="25" fillId="11" borderId="25" xfId="0" applyFont="1" applyFill="1" applyBorder="1" applyAlignment="1" applyProtection="1">
      <alignment horizontal="left" vertical="top" wrapText="1"/>
      <protection locked="0"/>
    </xf>
    <xf numFmtId="0" fontId="21" fillId="0" borderId="0" xfId="0" applyFont="1" applyAlignment="1">
      <alignment horizontal="left" wrapText="1"/>
    </xf>
    <xf numFmtId="0" fontId="47" fillId="8" borderId="0" xfId="0" applyFont="1" applyFill="1" applyAlignment="1">
      <alignment horizontal="left" vertical="center" wrapText="1"/>
    </xf>
    <xf numFmtId="0" fontId="0" fillId="8" borderId="0" xfId="0" applyFill="1" applyAlignment="1">
      <alignment horizontal="left" vertical="center" wrapText="1"/>
    </xf>
    <xf numFmtId="0" fontId="31" fillId="2" borderId="34" xfId="0" applyFont="1" applyFill="1" applyBorder="1" applyAlignment="1">
      <alignment horizontal="left" vertical="top" wrapText="1"/>
    </xf>
    <xf numFmtId="0" fontId="31" fillId="2" borderId="41" xfId="0" applyFont="1" applyFill="1" applyBorder="1" applyAlignment="1">
      <alignment horizontal="left" vertical="top" wrapText="1"/>
    </xf>
    <xf numFmtId="0" fontId="31" fillId="2" borderId="10" xfId="0" applyFont="1" applyFill="1" applyBorder="1" applyAlignment="1">
      <alignment horizontal="left" vertical="top" wrapText="1"/>
    </xf>
    <xf numFmtId="0" fontId="31" fillId="2" borderId="40" xfId="0" applyFont="1" applyFill="1" applyBorder="1" applyAlignment="1">
      <alignment horizontal="left" vertical="top" wrapText="1"/>
    </xf>
    <xf numFmtId="167" fontId="17" fillId="11" borderId="3" xfId="1" applyNumberFormat="1" applyFont="1" applyFill="1" applyBorder="1" applyAlignment="1" applyProtection="1">
      <alignment horizontal="right" vertical="center"/>
      <protection locked="0"/>
    </xf>
    <xf numFmtId="167" fontId="17" fillId="11" borderId="39" xfId="1" applyNumberFormat="1" applyFont="1" applyFill="1" applyBorder="1" applyAlignment="1" applyProtection="1">
      <alignment horizontal="right" vertical="center"/>
      <protection locked="0"/>
    </xf>
    <xf numFmtId="0" fontId="32" fillId="10" borderId="1" xfId="0" applyFont="1" applyFill="1" applyBorder="1" applyAlignment="1">
      <alignment horizontal="left" vertical="center"/>
    </xf>
    <xf numFmtId="0" fontId="32" fillId="10" borderId="29" xfId="0" applyFont="1" applyFill="1" applyBorder="1" applyAlignment="1">
      <alignment horizontal="left" vertical="center"/>
    </xf>
    <xf numFmtId="0" fontId="21" fillId="8" borderId="0" xfId="0" applyFont="1" applyFill="1" applyAlignment="1">
      <alignment horizontal="left" vertical="top" wrapText="1"/>
    </xf>
    <xf numFmtId="0" fontId="21" fillId="8" borderId="0" xfId="0" applyFont="1" applyFill="1" applyAlignment="1">
      <alignment horizontal="left" vertical="top"/>
    </xf>
    <xf numFmtId="0" fontId="45" fillId="8" borderId="0" xfId="0" applyFont="1" applyFill="1" applyAlignment="1">
      <alignment horizontal="left" vertical="center"/>
    </xf>
    <xf numFmtId="0" fontId="17" fillId="12" borderId="17" xfId="0" applyFont="1" applyFill="1" applyBorder="1" applyAlignment="1" applyProtection="1">
      <alignment horizontal="left" vertical="center" wrapText="1"/>
      <protection locked="0"/>
    </xf>
    <xf numFmtId="0" fontId="17" fillId="12" borderId="22" xfId="0" applyFont="1" applyFill="1" applyBorder="1" applyAlignment="1" applyProtection="1">
      <alignment horizontal="left" vertical="center" wrapText="1"/>
      <protection locked="0"/>
    </xf>
    <xf numFmtId="0" fontId="44" fillId="10" borderId="31" xfId="0" applyFont="1" applyFill="1" applyBorder="1" applyAlignment="1">
      <alignment horizontal="left" vertical="center" wrapText="1"/>
    </xf>
    <xf numFmtId="0" fontId="44" fillId="10" borderId="32" xfId="0" applyFont="1" applyFill="1" applyBorder="1" applyAlignment="1">
      <alignment horizontal="left" vertical="center" wrapText="1"/>
    </xf>
    <xf numFmtId="0" fontId="44" fillId="10" borderId="33" xfId="0" applyFont="1" applyFill="1" applyBorder="1" applyAlignment="1">
      <alignment horizontal="left" vertical="center" wrapText="1"/>
    </xf>
    <xf numFmtId="0" fontId="33" fillId="11" borderId="27" xfId="0" applyFont="1" applyFill="1" applyBorder="1" applyAlignment="1" applyProtection="1">
      <alignment horizontal="left" vertical="top" wrapText="1"/>
      <protection locked="0"/>
    </xf>
    <xf numFmtId="0" fontId="33" fillId="11" borderId="28" xfId="0" applyFont="1" applyFill="1" applyBorder="1" applyAlignment="1" applyProtection="1">
      <alignment horizontal="left" vertical="top" wrapText="1"/>
      <protection locked="0"/>
    </xf>
    <xf numFmtId="0" fontId="33" fillId="11" borderId="21" xfId="0" applyFont="1" applyFill="1" applyBorder="1" applyAlignment="1" applyProtection="1">
      <alignment horizontal="left" vertical="top" wrapText="1"/>
      <protection locked="0"/>
    </xf>
    <xf numFmtId="168" fontId="17" fillId="12" borderId="26" xfId="0" applyNumberFormat="1" applyFont="1" applyFill="1" applyBorder="1" applyAlignment="1" applyProtection="1">
      <alignment horizontal="left" vertical="center" wrapText="1"/>
      <protection locked="0"/>
    </xf>
    <xf numFmtId="168" fontId="17" fillId="12" borderId="35" xfId="0" applyNumberFormat="1" applyFont="1" applyFill="1" applyBorder="1" applyAlignment="1" applyProtection="1">
      <alignment horizontal="left" vertical="center" wrapText="1"/>
      <protection locked="0"/>
    </xf>
    <xf numFmtId="0" fontId="17" fillId="11" borderId="2" xfId="0" applyFont="1" applyFill="1" applyBorder="1" applyAlignment="1" applyProtection="1">
      <alignment horizontal="left" vertical="center" wrapText="1"/>
      <protection locked="0"/>
    </xf>
    <xf numFmtId="0" fontId="17" fillId="11" borderId="23" xfId="0" applyFont="1" applyFill="1" applyBorder="1" applyAlignment="1" applyProtection="1">
      <alignment horizontal="left" vertical="center" wrapText="1"/>
      <protection locked="0"/>
    </xf>
    <xf numFmtId="0" fontId="21" fillId="8" borderId="31" xfId="0" applyFont="1" applyFill="1" applyBorder="1" applyAlignment="1">
      <alignment horizontal="left" vertical="center" wrapText="1"/>
    </xf>
    <xf numFmtId="0" fontId="21" fillId="8" borderId="32" xfId="0" applyFont="1" applyFill="1" applyBorder="1" applyAlignment="1">
      <alignment horizontal="left" vertical="center" wrapText="1"/>
    </xf>
    <xf numFmtId="0" fontId="21" fillId="8" borderId="33" xfId="0" applyFont="1" applyFill="1" applyBorder="1" applyAlignment="1">
      <alignment horizontal="left" vertical="center" wrapText="1"/>
    </xf>
    <xf numFmtId="168" fontId="17" fillId="11" borderId="26" xfId="0" applyNumberFormat="1" applyFont="1" applyFill="1" applyBorder="1" applyAlignment="1" applyProtection="1">
      <alignment horizontal="left" vertical="center" wrapText="1"/>
      <protection locked="0"/>
    </xf>
    <xf numFmtId="168" fontId="17" fillId="11" borderId="35" xfId="0" applyNumberFormat="1" applyFont="1" applyFill="1" applyBorder="1" applyAlignment="1" applyProtection="1">
      <alignment horizontal="left" vertical="center" wrapText="1"/>
      <protection locked="0"/>
    </xf>
    <xf numFmtId="0" fontId="25" fillId="0" borderId="43" xfId="0" applyFont="1" applyBorder="1" applyAlignment="1">
      <alignment horizontal="left" vertical="center" wrapText="1"/>
    </xf>
    <xf numFmtId="0" fontId="25" fillId="0" borderId="42" xfId="0" applyFont="1" applyBorder="1" applyAlignment="1">
      <alignment horizontal="left" vertical="center" wrapText="1"/>
    </xf>
    <xf numFmtId="0" fontId="25" fillId="0" borderId="44" xfId="0" applyFont="1" applyBorder="1" applyAlignment="1">
      <alignment horizontal="left" vertical="center" wrapText="1"/>
    </xf>
    <xf numFmtId="0" fontId="25" fillId="0" borderId="9" xfId="0" applyFont="1" applyBorder="1" applyAlignment="1">
      <alignment horizontal="left" vertical="center" wrapText="1"/>
    </xf>
    <xf numFmtId="0" fontId="25" fillId="0" borderId="0" xfId="0" applyFont="1" applyAlignment="1">
      <alignment horizontal="left" vertical="center" wrapText="1"/>
    </xf>
    <xf numFmtId="0" fontId="25" fillId="0" borderId="20" xfId="0" applyFont="1" applyBorder="1" applyAlignment="1">
      <alignment horizontal="left" vertical="center" wrapText="1"/>
    </xf>
    <xf numFmtId="0" fontId="25" fillId="0" borderId="45" xfId="0" applyFont="1" applyBorder="1" applyAlignment="1">
      <alignment horizontal="left" vertical="center" wrapText="1"/>
    </xf>
    <xf numFmtId="0" fontId="25" fillId="0" borderId="8" xfId="0" applyFont="1" applyBorder="1" applyAlignment="1">
      <alignment horizontal="left" vertical="center" wrapText="1"/>
    </xf>
    <xf numFmtId="0" fontId="25" fillId="0" borderId="46" xfId="0" applyFont="1" applyBorder="1" applyAlignment="1">
      <alignment horizontal="left" vertical="center" wrapText="1"/>
    </xf>
    <xf numFmtId="0" fontId="17" fillId="8" borderId="4" xfId="0" applyFont="1" applyFill="1" applyBorder="1" applyAlignment="1">
      <alignment horizontal="left" vertical="top" wrapText="1"/>
    </xf>
    <xf numFmtId="0" fontId="17" fillId="8" borderId="18" xfId="0" applyFont="1" applyFill="1" applyBorder="1" applyAlignment="1">
      <alignment horizontal="left" vertical="top" wrapText="1"/>
    </xf>
    <xf numFmtId="0" fontId="17" fillId="8" borderId="45" xfId="0" applyFont="1" applyFill="1" applyBorder="1" applyAlignment="1">
      <alignment horizontal="left" vertical="top" wrapText="1"/>
    </xf>
    <xf numFmtId="0" fontId="17" fillId="8" borderId="46" xfId="0" applyFont="1" applyFill="1" applyBorder="1" applyAlignment="1">
      <alignment horizontal="left" vertical="top" wrapText="1"/>
    </xf>
  </cellXfs>
  <cellStyles count="9">
    <cellStyle name="Currency" xfId="1" builtinId="4"/>
    <cellStyle name="Currency 2" xfId="2" xr:uid="{00000000-0005-0000-0000-000001000000}"/>
    <cellStyle name="Currency 2 2" xfId="6" xr:uid="{00000000-0005-0000-0000-000001000000}"/>
    <cellStyle name="Currency 3" xfId="3" xr:uid="{00000000-0005-0000-0000-000002000000}"/>
    <cellStyle name="Currency 3 2" xfId="7" xr:uid="{00000000-0005-0000-0000-000002000000}"/>
    <cellStyle name="Currency 4" xfId="5" xr:uid="{00000000-0005-0000-0000-000033000000}"/>
    <cellStyle name="Hyperlink" xfId="4" builtinId="8"/>
    <cellStyle name="Normal" xfId="0" builtinId="0"/>
    <cellStyle name="Percent" xfId="8" builtinId="5"/>
  </cellStyles>
  <dxfs count="24">
    <dxf>
      <font>
        <color theme="0"/>
      </font>
      <fill>
        <patternFill patternType="solid">
          <fgColor indexed="64"/>
          <bgColor rgb="FFFFFFFF"/>
        </patternFill>
      </fill>
      <border>
        <left style="thin">
          <color rgb="FFFFFFFF"/>
        </left>
        <right style="thin">
          <color rgb="FFFFFFFF"/>
        </right>
        <top style="thin">
          <color rgb="FFFFFFFF"/>
        </top>
        <bottom style="thin">
          <color rgb="FFFFFFFF"/>
        </bottom>
      </border>
    </dxf>
    <dxf>
      <font>
        <color theme="0"/>
      </font>
      <fill>
        <patternFill patternType="solid">
          <fgColor theme="0"/>
          <bgColor rgb="FFFFFFFF"/>
        </patternFill>
      </fill>
      <border>
        <left style="thin">
          <color theme="0"/>
        </left>
        <right style="thin">
          <color theme="0"/>
        </right>
        <top style="thin">
          <color theme="0"/>
        </top>
        <bottom style="thin">
          <color theme="0"/>
        </bottom>
      </border>
    </dxf>
    <dxf>
      <fill>
        <patternFill>
          <bgColor rgb="FF92D050"/>
        </patternFill>
      </fill>
    </dxf>
    <dxf>
      <fill>
        <patternFill>
          <bgColor rgb="FF00B0F0"/>
        </patternFill>
      </fill>
    </dxf>
    <dxf>
      <fill>
        <patternFill>
          <bgColor rgb="FFFFFF00"/>
        </patternFill>
      </fill>
    </dxf>
    <dxf>
      <fill>
        <patternFill>
          <bgColor rgb="FFFF9933"/>
        </patternFill>
      </fill>
    </dxf>
    <dxf>
      <fill>
        <patternFill>
          <bgColor rgb="FFFF0000"/>
        </patternFill>
      </fill>
    </dxf>
    <dxf>
      <font>
        <color rgb="FF9C5700"/>
      </font>
      <fill>
        <patternFill>
          <bgColor rgb="FFFFEB9C"/>
        </patternFill>
      </fill>
    </dxf>
    <dxf>
      <font>
        <b/>
        <i val="0"/>
        <color rgb="FF9C0006"/>
      </font>
      <fill>
        <patternFill>
          <bgColor rgb="FFFFC7CE"/>
        </patternFill>
      </fill>
    </dxf>
    <dxf>
      <font>
        <color rgb="FF9C0006"/>
      </font>
      <fill>
        <patternFill>
          <bgColor rgb="FFFFC7CE"/>
        </patternFill>
      </fill>
    </dxf>
    <dxf>
      <font>
        <color rgb="FF9C5700"/>
      </font>
      <fill>
        <patternFill>
          <bgColor rgb="FFFFEB9C"/>
        </patternFill>
      </fill>
      <border>
        <left style="thin">
          <color auto="1"/>
        </left>
        <right/>
        <top/>
        <bottom/>
      </border>
    </dxf>
    <dxf>
      <fill>
        <patternFill patternType="none">
          <bgColor auto="1"/>
        </patternFill>
      </fill>
      <border>
        <left/>
        <right style="thin">
          <color auto="1"/>
        </right>
        <top style="thin">
          <color auto="1"/>
        </top>
        <bottom style="thin">
          <color auto="1"/>
        </bottom>
        <vertical/>
        <horizontal/>
      </border>
    </dxf>
    <dxf>
      <font>
        <color rgb="FF9C0006"/>
      </font>
      <fill>
        <patternFill>
          <bgColor rgb="FFFFC7CE"/>
        </patternFill>
      </fill>
      <border>
        <right style="thin">
          <color auto="1"/>
        </right>
        <top style="thin">
          <color auto="1"/>
        </top>
        <bottom style="thin">
          <color auto="1"/>
        </bottom>
      </border>
    </dxf>
    <dxf>
      <fill>
        <patternFill>
          <bgColor theme="4" tint="0.79998168889431442"/>
        </patternFill>
      </fill>
    </dxf>
    <dxf>
      <font>
        <color rgb="FF9C0006"/>
      </font>
      <fill>
        <patternFill>
          <bgColor rgb="FFFFC7CE"/>
        </patternFill>
      </fill>
    </dxf>
    <dxf>
      <fill>
        <patternFill patternType="none">
          <bgColor auto="1"/>
        </patternFill>
      </fill>
      <border>
        <left/>
        <right/>
        <top style="thin">
          <color auto="1"/>
        </top>
        <bottom style="thin">
          <color auto="1"/>
        </bottom>
        <vertical/>
        <horizontal/>
      </border>
    </dxf>
    <dxf>
      <fill>
        <patternFill>
          <bgColor theme="0" tint="-4.9989318521683403E-2"/>
        </patternFill>
      </fill>
    </dxf>
    <dxf>
      <font>
        <color theme="3"/>
      </font>
      <fill>
        <patternFill>
          <bgColor rgb="FFFFCCCC"/>
        </patternFill>
      </fill>
    </dxf>
    <dxf>
      <font>
        <b/>
        <i val="0"/>
        <color rgb="FF9C5700"/>
      </font>
      <fill>
        <patternFill>
          <bgColor rgb="FFFFEB9C"/>
        </patternFill>
      </fill>
    </dxf>
    <dxf>
      <font>
        <color rgb="FF9C0006"/>
      </font>
      <fill>
        <patternFill>
          <bgColor rgb="FFFFC7CE"/>
        </patternFill>
      </fill>
      <border>
        <right style="thin">
          <color auto="1"/>
        </right>
        <top style="thin">
          <color auto="1"/>
        </top>
        <bottom style="thin">
          <color auto="1"/>
        </bottom>
      </border>
    </dxf>
    <dxf>
      <font>
        <color theme="0"/>
      </font>
      <fill>
        <patternFill patternType="solid">
          <fgColor indexed="64"/>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patternType="solid">
          <fgColor indexed="64"/>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s>
  <tableStyles count="0" defaultTableStyle="TableStyleMedium2" defaultPivotStyle="PivotStyleLight16"/>
  <colors>
    <mruColors>
      <color rgb="FF4FD1FF"/>
      <color rgb="FFFFFFFF"/>
      <color rgb="FF002060"/>
      <color rgb="FFFF9933"/>
      <color rgb="FF081E3F"/>
      <color rgb="FF990099"/>
      <color rgb="FFFFCCCC"/>
      <color rgb="FF993366"/>
      <color rgb="FF990033"/>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hyperlink" Target="https://maps.abs.gov.au/index.html" TargetMode="External"/><Relationship Id="rId1" Type="http://schemas.openxmlformats.org/officeDocument/2006/relationships/hyperlink" Target="https://www.abs.gov.au/statistics/standards/australian-statistical-geography-standard-asgs-edition-3/jul2021-jun2026/remoteness-structure"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3867150</xdr:colOff>
      <xdr:row>25</xdr:row>
      <xdr:rowOff>247650</xdr:rowOff>
    </xdr:from>
    <xdr:to>
      <xdr:col>0</xdr:col>
      <xdr:colOff>6515100</xdr:colOff>
      <xdr:row>25</xdr:row>
      <xdr:rowOff>438150</xdr:rowOff>
    </xdr:to>
    <xdr:sp macro="" textlink="">
      <xdr:nvSpPr>
        <xdr:cNvPr id="4" name="TextBox 3">
          <a:hlinkClick xmlns:r="http://schemas.openxmlformats.org/officeDocument/2006/relationships" r:id="rId1"/>
          <a:extLst>
            <a:ext uri="{FF2B5EF4-FFF2-40B4-BE49-F238E27FC236}">
              <a16:creationId xmlns:a16="http://schemas.microsoft.com/office/drawing/2014/main" id="{8C7625DD-E0F7-3D23-CD34-9924C9136DCC}"/>
            </a:ext>
          </a:extLst>
        </xdr:cNvPr>
        <xdr:cNvSpPr txBox="1"/>
      </xdr:nvSpPr>
      <xdr:spPr>
        <a:xfrm flipV="1">
          <a:off x="3867150" y="19069050"/>
          <a:ext cx="264795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AU" sz="1100"/>
        </a:p>
      </xdr:txBody>
    </xdr:sp>
    <xdr:clientData/>
  </xdr:twoCellAnchor>
  <xdr:twoCellAnchor>
    <xdr:from>
      <xdr:col>0</xdr:col>
      <xdr:colOff>1285876</xdr:colOff>
      <xdr:row>25</xdr:row>
      <xdr:rowOff>876301</xdr:rowOff>
    </xdr:from>
    <xdr:to>
      <xdr:col>0</xdr:col>
      <xdr:colOff>1628776</xdr:colOff>
      <xdr:row>25</xdr:row>
      <xdr:rowOff>1076325</xdr:rowOff>
    </xdr:to>
    <xdr:sp macro="" textlink="">
      <xdr:nvSpPr>
        <xdr:cNvPr id="5" name="TextBox 4">
          <a:hlinkClick xmlns:r="http://schemas.openxmlformats.org/officeDocument/2006/relationships" r:id="rId2"/>
          <a:extLst>
            <a:ext uri="{FF2B5EF4-FFF2-40B4-BE49-F238E27FC236}">
              <a16:creationId xmlns:a16="http://schemas.microsoft.com/office/drawing/2014/main" id="{C1BFE10F-09BD-FCCD-45C6-A2B01EFBD3D9}"/>
            </a:ext>
          </a:extLst>
        </xdr:cNvPr>
        <xdr:cNvSpPr txBox="1"/>
      </xdr:nvSpPr>
      <xdr:spPr>
        <a:xfrm>
          <a:off x="1285876" y="19697701"/>
          <a:ext cx="342900" cy="200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226784</xdr:colOff>
      <xdr:row>19</xdr:row>
      <xdr:rowOff>91277</xdr:rowOff>
    </xdr:from>
    <xdr:to>
      <xdr:col>2</xdr:col>
      <xdr:colOff>1781738</xdr:colOff>
      <xdr:row>43</xdr:row>
      <xdr:rowOff>123824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6784" y="36252659"/>
          <a:ext cx="8965964" cy="46413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vestment.infrastructure.gov.au/resources-funding-recipients/safer-local-roads-infrastructure-program-resources" TargetMode="External"/><Relationship Id="rId2" Type="http://schemas.openxmlformats.org/officeDocument/2006/relationships/hyperlink" Target="mailto:SLRIP-applications@infrastructure.gov.au" TargetMode="External"/><Relationship Id="rId1" Type="http://schemas.openxmlformats.org/officeDocument/2006/relationships/hyperlink" Target="mailto:RPMsupport@infrastructure.gov.a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9.bin"/><Relationship Id="rId7" Type="http://schemas.openxmlformats.org/officeDocument/2006/relationships/drawing" Target="../drawings/drawing2.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5" Type="http://schemas.openxmlformats.org/officeDocument/2006/relationships/printerSettings" Target="../printerSettings/printerSettings39.bin"/><Relationship Id="rId4" Type="http://schemas.openxmlformats.org/officeDocument/2006/relationships/printerSettings" Target="../printerSettings/printerSettings3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hyperlink" Target="https://support.google.com/maps/answer/18539?hl=en&amp;co=GENIE.Platform%3DDesktop&amp;oco=2" TargetMode="Externa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drawing" Target="../drawings/drawing1.xml"/><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investment.infrastructure.gov.au/resources-funding-recipients/cost-estimation-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70C0"/>
  </sheetPr>
  <dimension ref="A1:E17"/>
  <sheetViews>
    <sheetView tabSelected="1" zoomScaleNormal="100" workbookViewId="0">
      <selection activeCell="D5" sqref="D5"/>
    </sheetView>
  </sheetViews>
  <sheetFormatPr defaultColWidth="8.7109375" defaultRowHeight="15" x14ac:dyDescent="0.25"/>
  <cols>
    <col min="1" max="1" width="116.85546875" style="46" customWidth="1"/>
    <col min="2" max="16384" width="8.7109375" style="46"/>
  </cols>
  <sheetData>
    <row r="1" spans="1:5" ht="39" x14ac:dyDescent="0.25">
      <c r="A1" s="111" t="s">
        <v>0</v>
      </c>
    </row>
    <row r="2" spans="1:5" ht="28.5" x14ac:dyDescent="0.25">
      <c r="A2" s="112" t="s">
        <v>394</v>
      </c>
    </row>
    <row r="3" spans="1:5" ht="18.95" customHeight="1" x14ac:dyDescent="0.25">
      <c r="A3" s="113" t="s">
        <v>347</v>
      </c>
    </row>
    <row r="4" spans="1:5" ht="23.45" customHeight="1" x14ac:dyDescent="0.3">
      <c r="A4" s="121" t="s">
        <v>1</v>
      </c>
    </row>
    <row r="5" spans="1:5" ht="137.44999999999999" customHeight="1" x14ac:dyDescent="0.25">
      <c r="A5" s="115" t="s">
        <v>263</v>
      </c>
    </row>
    <row r="6" spans="1:5" s="47" customFormat="1" ht="18.75" x14ac:dyDescent="0.25">
      <c r="A6" s="114" t="s">
        <v>180</v>
      </c>
    </row>
    <row r="7" spans="1:5" s="47" customFormat="1" ht="31.5" x14ac:dyDescent="0.25">
      <c r="A7" s="115" t="s">
        <v>309</v>
      </c>
      <c r="C7" s="48"/>
    </row>
    <row r="8" spans="1:5" ht="27" customHeight="1" x14ac:dyDescent="0.25">
      <c r="A8" s="206" t="s">
        <v>421</v>
      </c>
    </row>
    <row r="9" spans="1:5" ht="18.75" x14ac:dyDescent="0.25">
      <c r="A9" s="114" t="s">
        <v>416</v>
      </c>
    </row>
    <row r="10" spans="1:5" s="47" customFormat="1" ht="63" x14ac:dyDescent="0.25">
      <c r="A10" s="116" t="s">
        <v>250</v>
      </c>
    </row>
    <row r="11" spans="1:5" s="47" customFormat="1" ht="15.75" x14ac:dyDescent="0.25">
      <c r="A11" s="120" t="s">
        <v>251</v>
      </c>
    </row>
    <row r="12" spans="1:5" x14ac:dyDescent="0.25">
      <c r="A12" s="117"/>
      <c r="E12" s="49"/>
    </row>
    <row r="13" spans="1:5" s="47" customFormat="1" ht="17.100000000000001" customHeight="1" x14ac:dyDescent="0.25">
      <c r="A13" s="114" t="s">
        <v>2</v>
      </c>
    </row>
    <row r="14" spans="1:5" s="47" customFormat="1" ht="17.45" customHeight="1" x14ac:dyDescent="0.25">
      <c r="A14" s="118" t="s">
        <v>395</v>
      </c>
    </row>
    <row r="15" spans="1:5" ht="21.95" customHeight="1" thickBot="1" x14ac:dyDescent="0.3">
      <c r="A15" s="119" t="s">
        <v>308</v>
      </c>
    </row>
    <row r="16" spans="1:5" x14ac:dyDescent="0.25">
      <c r="A16" s="54"/>
    </row>
    <row r="17" spans="1:1" x14ac:dyDescent="0.25">
      <c r="A17" s="83"/>
    </row>
  </sheetData>
  <sheetProtection algorithmName="SHA-512" hashValue="v/05DArlLdPQQjg8Yjx/5ACFj7QWjHEhaNow7Kjj7sQjz84rlFeLgTFYOKENJHfIc5zyXuqtod6p1SDI6pjXrQ==" saltValue="ROgOpfRLcnSrKYDZtw1qfg==" spinCount="100000" sheet="1" formatCells="0" formatColumns="0" formatRows="0" insertHyperlinks="0"/>
  <hyperlinks>
    <hyperlink ref="A11" r:id="rId1" xr:uid="{906B6479-0B96-4543-94E8-60A0B5558888}"/>
    <hyperlink ref="A15" r:id="rId2" xr:uid="{2DCBAF29-CF3A-472A-8F79-47A6A697D0EC}"/>
    <hyperlink ref="A8" r:id="rId3" xr:uid="{880287BD-5275-4337-A35E-764ECFF24BFE}"/>
  </hyperlinks>
  <pageMargins left="0.7" right="0.7" top="0.75" bottom="0.75" header="0.3" footer="0.3"/>
  <pageSetup paperSize="9" orientation="portrait" r:id="rId4"/>
  <headerFooter>
    <oddHeader>&amp;C&amp;"Aptos"&amp;14&amp;KFF0000 OFFICIAL&amp;1#_x000D_</oddHeader>
    <oddFooter>&amp;C_x000D_&amp;1#&amp;"Aptos"&amp;14&amp;KFF0000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4FD1FF"/>
    <pageSetUpPr fitToPage="1"/>
  </sheetPr>
  <dimension ref="A1:N23"/>
  <sheetViews>
    <sheetView zoomScaleNormal="100" workbookViewId="0">
      <selection activeCell="C3" sqref="C3"/>
    </sheetView>
  </sheetViews>
  <sheetFormatPr defaultColWidth="8.7109375" defaultRowHeight="15" outlineLevelCol="1" x14ac:dyDescent="0.25"/>
  <cols>
    <col min="1" max="1" width="57.140625" style="39" customWidth="1" outlineLevel="1"/>
    <col min="2" max="3" width="54.85546875" style="39" customWidth="1" outlineLevel="1"/>
    <col min="4" max="4" width="22.85546875" style="39" customWidth="1" outlineLevel="1"/>
    <col min="5" max="6" width="22.85546875" style="39" customWidth="1"/>
    <col min="7" max="16384" width="8.7109375" style="39"/>
  </cols>
  <sheetData>
    <row r="1" spans="1:14" ht="39" x14ac:dyDescent="0.25">
      <c r="A1" s="208" t="s">
        <v>245</v>
      </c>
      <c r="B1" s="208"/>
      <c r="C1" s="208"/>
      <c r="D1" s="46"/>
      <c r="E1" s="46"/>
      <c r="F1" s="46"/>
    </row>
    <row r="2" spans="1:14" ht="16.5" customHeight="1" x14ac:dyDescent="0.25">
      <c r="A2" s="62" t="s">
        <v>277</v>
      </c>
      <c r="B2" s="51"/>
      <c r="C2" s="51"/>
      <c r="D2" s="46"/>
      <c r="E2" s="46"/>
      <c r="F2" s="46"/>
    </row>
    <row r="3" spans="1:14" ht="16.5" customHeight="1" x14ac:dyDescent="0.25">
      <c r="A3" s="130" t="s">
        <v>267</v>
      </c>
      <c r="B3" s="51"/>
      <c r="C3" s="51"/>
      <c r="D3" s="46"/>
      <c r="E3" s="46"/>
      <c r="F3" s="46"/>
    </row>
    <row r="4" spans="1:14" ht="16.5" customHeight="1" x14ac:dyDescent="0.25">
      <c r="A4" s="195" t="s">
        <v>392</v>
      </c>
      <c r="B4" s="46"/>
      <c r="C4" s="46"/>
      <c r="D4" s="46"/>
      <c r="E4" s="46"/>
      <c r="F4" s="46"/>
    </row>
    <row r="5" spans="1:14" ht="16.5" customHeight="1" x14ac:dyDescent="0.25">
      <c r="A5" s="195" t="s">
        <v>393</v>
      </c>
      <c r="B5" s="46"/>
      <c r="C5" s="46"/>
      <c r="D5" s="46"/>
      <c r="E5" s="46"/>
      <c r="F5" s="46"/>
    </row>
    <row r="6" spans="1:14" ht="16.5" customHeight="1" x14ac:dyDescent="0.25">
      <c r="A6" s="46"/>
      <c r="B6" s="46"/>
      <c r="C6" s="46"/>
      <c r="D6" s="46"/>
      <c r="E6" s="46"/>
      <c r="F6" s="46"/>
    </row>
    <row r="7" spans="1:14" ht="21" x14ac:dyDescent="0.25">
      <c r="A7" s="278" t="s">
        <v>32</v>
      </c>
      <c r="B7" s="278"/>
      <c r="C7" s="278"/>
      <c r="D7" s="278"/>
      <c r="E7" s="278"/>
      <c r="F7" s="46"/>
    </row>
    <row r="8" spans="1:14" s="70" customFormat="1" ht="19.5" customHeight="1" thickBot="1" x14ac:dyDescent="0.3">
      <c r="A8" s="276" t="s">
        <v>276</v>
      </c>
      <c r="B8" s="277"/>
      <c r="C8" s="277"/>
      <c r="D8" s="277"/>
      <c r="E8" s="277"/>
      <c r="F8" s="143"/>
    </row>
    <row r="9" spans="1:14" ht="65.25" customHeight="1" x14ac:dyDescent="0.25">
      <c r="A9" s="34" t="s">
        <v>33</v>
      </c>
      <c r="B9" s="144" t="s">
        <v>404</v>
      </c>
      <c r="C9" s="145" t="s">
        <v>405</v>
      </c>
      <c r="D9" s="145" t="s">
        <v>406</v>
      </c>
      <c r="E9" s="145" t="s">
        <v>423</v>
      </c>
      <c r="F9" s="146" t="s">
        <v>34</v>
      </c>
      <c r="G9" s="71"/>
      <c r="H9" s="72"/>
      <c r="I9" s="72"/>
    </row>
    <row r="10" spans="1:14" ht="132" customHeight="1" x14ac:dyDescent="0.25">
      <c r="A10" s="101" t="s">
        <v>279</v>
      </c>
      <c r="B10" s="94"/>
      <c r="C10" s="95"/>
      <c r="D10" s="43" t="s">
        <v>4</v>
      </c>
      <c r="E10" s="104" t="s">
        <v>4</v>
      </c>
      <c r="F10" s="105" t="str">
        <f>IFERROR(INDEX(Dropdowns!$S$1:$X$6,MATCH($D10,Dropdowns!$S$1:$S$6,0),MATCH($E10,Dropdowns!$S$1:$X$1,0)),"")</f>
        <v/>
      </c>
      <c r="G10" s="71"/>
      <c r="H10" s="72"/>
      <c r="I10" s="72"/>
      <c r="N10" s="73"/>
    </row>
    <row r="11" spans="1:14" ht="132" customHeight="1" x14ac:dyDescent="0.25">
      <c r="A11" s="101" t="s">
        <v>237</v>
      </c>
      <c r="B11" s="96"/>
      <c r="C11" s="95"/>
      <c r="D11" s="43" t="s">
        <v>4</v>
      </c>
      <c r="E11" s="104" t="s">
        <v>4</v>
      </c>
      <c r="F11" s="105" t="str">
        <f>IFERROR(INDEX(Dropdowns!$S$1:$X$6,MATCH($D11,Dropdowns!$S$1:$S$6,0),MATCH($E11,Dropdowns!$S$1:$X$1,0)),"")</f>
        <v/>
      </c>
    </row>
    <row r="12" spans="1:14" ht="132" customHeight="1" x14ac:dyDescent="0.25">
      <c r="A12" s="101" t="s">
        <v>282</v>
      </c>
      <c r="B12" s="96"/>
      <c r="C12" s="95"/>
      <c r="D12" s="43" t="s">
        <v>4</v>
      </c>
      <c r="E12" s="104" t="s">
        <v>4</v>
      </c>
      <c r="F12" s="105" t="str">
        <f>IFERROR(INDEX(Dropdowns!$S$1:$X$6,MATCH($D12,Dropdowns!$S$1:$S$6,0),MATCH($E12,Dropdowns!$S$1:$X$1,0)),"")</f>
        <v/>
      </c>
    </row>
    <row r="13" spans="1:14" ht="132" customHeight="1" x14ac:dyDescent="0.25">
      <c r="A13" s="101" t="s">
        <v>238</v>
      </c>
      <c r="B13" s="96"/>
      <c r="C13" s="95"/>
      <c r="D13" s="43" t="s">
        <v>4</v>
      </c>
      <c r="E13" s="104" t="s">
        <v>4</v>
      </c>
      <c r="F13" s="105" t="str">
        <f>IFERROR(INDEX(Dropdowns!$S$1:$X$6,MATCH($D13,Dropdowns!$S$1:$S$6,0),MATCH($E13,Dropdowns!$S$1:$X$1,0)),"")</f>
        <v/>
      </c>
    </row>
    <row r="14" spans="1:14" ht="132" customHeight="1" x14ac:dyDescent="0.25">
      <c r="A14" s="101" t="s">
        <v>239</v>
      </c>
      <c r="B14" s="96"/>
      <c r="C14" s="95"/>
      <c r="D14" s="43" t="s">
        <v>4</v>
      </c>
      <c r="E14" s="104" t="s">
        <v>4</v>
      </c>
      <c r="F14" s="105" t="str">
        <f>IFERROR(INDEX(Dropdowns!$S$1:$X$6,MATCH($D14,Dropdowns!$S$1:$S$6,0),MATCH($E14,Dropdowns!$S$1:$X$1,0)),"")</f>
        <v/>
      </c>
    </row>
    <row r="15" spans="1:14" ht="132" customHeight="1" x14ac:dyDescent="0.25">
      <c r="A15" s="102" t="s">
        <v>278</v>
      </c>
      <c r="B15" s="97"/>
      <c r="C15" s="98"/>
      <c r="D15" s="43" t="s">
        <v>4</v>
      </c>
      <c r="E15" s="104" t="s">
        <v>4</v>
      </c>
      <c r="F15" s="105" t="str">
        <f>IFERROR(INDEX(Dropdowns!$S$1:$X$6,MATCH($D15,Dropdowns!$S$1:$S$6,0),MATCH($E15,Dropdowns!$S$1:$X$1,0)),"")</f>
        <v/>
      </c>
    </row>
    <row r="16" spans="1:14" ht="132" customHeight="1" x14ac:dyDescent="0.25">
      <c r="A16" s="102" t="s">
        <v>280</v>
      </c>
      <c r="B16" s="97"/>
      <c r="C16" s="98"/>
      <c r="D16" s="43" t="s">
        <v>4</v>
      </c>
      <c r="E16" s="104" t="s">
        <v>4</v>
      </c>
      <c r="F16" s="105" t="str">
        <f>IFERROR(INDEX(Dropdowns!$S$1:$X$6,MATCH($D16,Dropdowns!$S$1:$S$6,0),MATCH($E16,Dropdowns!$S$1:$X$1,0)),"")</f>
        <v/>
      </c>
    </row>
    <row r="17" spans="1:6" ht="132" customHeight="1" x14ac:dyDescent="0.25">
      <c r="A17" s="102" t="s">
        <v>240</v>
      </c>
      <c r="B17" s="97"/>
      <c r="C17" s="98"/>
      <c r="D17" s="43" t="s">
        <v>4</v>
      </c>
      <c r="E17" s="104" t="s">
        <v>4</v>
      </c>
      <c r="F17" s="105" t="str">
        <f>IFERROR(INDEX(Dropdowns!$S$1:$X$6,MATCH($D17,Dropdowns!$S$1:$S$6,0),MATCH($E17,Dropdowns!$S$1:$X$1,0)),"")</f>
        <v/>
      </c>
    </row>
    <row r="18" spans="1:6" ht="132" customHeight="1" x14ac:dyDescent="0.25">
      <c r="A18" s="101" t="s">
        <v>241</v>
      </c>
      <c r="B18" s="96"/>
      <c r="C18" s="95"/>
      <c r="D18" s="43" t="s">
        <v>4</v>
      </c>
      <c r="E18" s="104" t="s">
        <v>4</v>
      </c>
      <c r="F18" s="105" t="str">
        <f>IFERROR(INDEX(Dropdowns!$S$1:$X$6,MATCH($D18,Dropdowns!$S$1:$S$6,0),MATCH($E18,Dropdowns!$S$1:$X$1,0)),"")</f>
        <v/>
      </c>
    </row>
    <row r="19" spans="1:6" ht="132.6" customHeight="1" thickBot="1" x14ac:dyDescent="0.3">
      <c r="A19" s="103" t="s">
        <v>242</v>
      </c>
      <c r="B19" s="99"/>
      <c r="C19" s="100"/>
      <c r="D19" s="106" t="s">
        <v>4</v>
      </c>
      <c r="E19" s="106" t="s">
        <v>4</v>
      </c>
      <c r="F19" s="107" t="str">
        <f>IFERROR(INDEX(Dropdowns!$S$1:$X$6,MATCH($D19,Dropdowns!$S$1:$S$6,0),MATCH($E19,Dropdowns!$S$1:$X$1,0)),"")</f>
        <v/>
      </c>
    </row>
    <row r="20" spans="1:6" ht="15.75" x14ac:dyDescent="0.25">
      <c r="F20" s="74"/>
    </row>
    <row r="23" spans="1:6" ht="18.75" x14ac:dyDescent="0.3">
      <c r="A23" s="75"/>
    </row>
  </sheetData>
  <sheetProtection algorithmName="SHA-512" hashValue="A/XKLWK19qe9+ur9ZbxECJzkZWuUy0K6m8yeayQmjQ9cNhlNWRCdvWMCticuHaWpeWEinpy7Xg09mC+0S6CaJg==" saltValue="5fouMiGNB9trIF/XV1k2yg==" spinCount="100000" sheet="1" formatCells="0" formatColumns="0" formatRows="0" insertHyperlinks="0"/>
  <customSheetViews>
    <customSheetView guid="{A90951F7-ADB6-4486-81B1-49E227A79FFE}" fitToPage="1" topLeftCell="A64">
      <selection activeCell="D82" sqref="D82"/>
      <pageMargins left="0" right="0" top="0" bottom="0" header="0" footer="0"/>
      <pageSetup paperSize="9" scale="57" fitToWidth="0" orientation="landscape" r:id="rId1"/>
    </customSheetView>
    <customSheetView guid="{68C69B13-6485-41D4-843B-152D6027A679}" fitToPage="1" topLeftCell="A13">
      <selection activeCell="C22" sqref="C22"/>
      <pageMargins left="0" right="0" top="0" bottom="0" header="0" footer="0"/>
      <pageSetup paperSize="9" scale="57" fitToWidth="0" orientation="landscape" r:id="rId2"/>
    </customSheetView>
    <customSheetView guid="{E70B79AA-6D25-4E26-9610-F332E6FB3494}" fitToPage="1" topLeftCell="A19">
      <selection activeCell="D21" sqref="D21"/>
      <pageMargins left="0" right="0" top="0" bottom="0" header="0" footer="0"/>
      <pageSetup paperSize="9" scale="57" fitToWidth="0" orientation="landscape" r:id="rId3"/>
    </customSheetView>
    <customSheetView guid="{5582A930-0F9A-4EC8-B4DE-01F132FD8175}" fitToPage="1" topLeftCell="A16">
      <selection activeCell="C27" sqref="C27"/>
      <pageMargins left="0" right="0" top="0" bottom="0" header="0" footer="0"/>
      <pageSetup paperSize="9" scale="57" fitToWidth="0" orientation="landscape" r:id="rId4"/>
    </customSheetView>
    <customSheetView guid="{470E5601-347B-462E-B45C-66E1F09398AB}" fitToPage="1" topLeftCell="A7">
      <selection activeCell="B25" sqref="B25:C25"/>
      <pageMargins left="0" right="0" top="0" bottom="0" header="0" footer="0"/>
      <pageSetup paperSize="9" scale="57" fitToWidth="0" orientation="landscape" r:id="rId5"/>
    </customSheetView>
  </customSheetViews>
  <mergeCells count="3">
    <mergeCell ref="A8:E8"/>
    <mergeCell ref="A1:C1"/>
    <mergeCell ref="A7:E7"/>
  </mergeCells>
  <conditionalFormatting sqref="F10:F19">
    <cfRule type="cellIs" dxfId="6" priority="19" operator="equal">
      <formula>"Severe"</formula>
    </cfRule>
    <cfRule type="cellIs" dxfId="5" priority="20" operator="equal">
      <formula>"High"</formula>
    </cfRule>
    <cfRule type="cellIs" dxfId="4" priority="21" operator="equal">
      <formula>"Medium"</formula>
    </cfRule>
    <cfRule type="cellIs" dxfId="3" priority="22" operator="equal">
      <formula>"Very Low"</formula>
    </cfRule>
    <cfRule type="cellIs" dxfId="2" priority="23" operator="equal">
      <formula>"Low"</formula>
    </cfRule>
  </conditionalFormatting>
  <pageMargins left="0.7" right="0.7" top="0.75" bottom="0.75" header="0.3" footer="0.3"/>
  <pageSetup paperSize="9" scale="34" fitToWidth="0" orientation="landscape" r:id="rId6"/>
  <headerFooter>
    <oddHeader>&amp;C&amp;"Aptos"&amp;14&amp;KFF0000 OFFICIAL&amp;1#_x000D_</oddHeader>
    <oddFooter>&amp;C_x000D_&amp;1#&amp;"Aptos"&amp;14&amp;KFF0000 OFFICIAL</oddFooter>
  </headerFooter>
  <drawing r:id="rId7"/>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Dropdowns!$E$2:$E$6</xm:f>
          </x14:formula1>
          <xm:sqref>D10:D19</xm:sqref>
        </x14:dataValidation>
        <x14:dataValidation type="list" allowBlank="1" showInputMessage="1" showErrorMessage="1" xr:uid="{00000000-0002-0000-0900-000001000000}">
          <x14:formula1>
            <xm:f>Dropdowns!$F$2:$F$6</xm:f>
          </x14:formula1>
          <xm:sqref>E10:E19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46813-53C3-49E1-BAFA-A86CD2171165}">
  <sheetPr>
    <tabColor rgb="FF4FD1FF"/>
    <pageSetUpPr fitToPage="1"/>
  </sheetPr>
  <dimension ref="A1:G27"/>
  <sheetViews>
    <sheetView zoomScaleNormal="100" workbookViewId="0">
      <selection activeCell="C18" sqref="C18"/>
    </sheetView>
  </sheetViews>
  <sheetFormatPr defaultColWidth="8.7109375" defaultRowHeight="15" x14ac:dyDescent="0.25"/>
  <cols>
    <col min="1" max="3" width="39.5703125" style="46" customWidth="1"/>
    <col min="4" max="4" width="10.5703125" style="46" customWidth="1"/>
    <col min="5" max="7" width="39.5703125" style="46" customWidth="1"/>
    <col min="8" max="16384" width="8.7109375" style="46"/>
  </cols>
  <sheetData>
    <row r="1" spans="1:7" ht="39" x14ac:dyDescent="0.25">
      <c r="A1" s="208" t="s">
        <v>35</v>
      </c>
      <c r="B1" s="208"/>
      <c r="C1" s="51"/>
    </row>
    <row r="2" spans="1:7" ht="15.6" customHeight="1" x14ac:dyDescent="0.25">
      <c r="A2" s="76"/>
      <c r="B2" s="76"/>
      <c r="C2" s="76"/>
    </row>
    <row r="3" spans="1:7" s="59" customFormat="1" ht="15.75" x14ac:dyDescent="0.25">
      <c r="A3" s="31" t="s">
        <v>30</v>
      </c>
      <c r="B3" s="32" t="s">
        <v>11</v>
      </c>
      <c r="C3" s="28"/>
      <c r="D3" s="47"/>
      <c r="E3" s="47"/>
      <c r="F3" s="47"/>
      <c r="G3" s="47"/>
    </row>
    <row r="4" spans="1:7" s="59" customFormat="1" ht="38.450000000000003" customHeight="1" x14ac:dyDescent="0.25">
      <c r="A4" s="27" t="s">
        <v>260</v>
      </c>
      <c r="B4" s="123" t="s">
        <v>4</v>
      </c>
      <c r="C4" s="28"/>
      <c r="D4" s="47"/>
      <c r="E4" s="47"/>
      <c r="F4" s="47"/>
      <c r="G4" s="47"/>
    </row>
    <row r="5" spans="1:7" ht="15.95" customHeight="1" thickBot="1" x14ac:dyDescent="0.3">
      <c r="A5" s="76"/>
      <c r="B5" s="77"/>
      <c r="C5" s="66"/>
    </row>
    <row r="6" spans="1:7" ht="19.5" thickBot="1" x14ac:dyDescent="0.3">
      <c r="A6" s="281" t="s">
        <v>407</v>
      </c>
      <c r="B6" s="282"/>
      <c r="C6" s="283"/>
      <c r="E6" s="281" t="s">
        <v>408</v>
      </c>
      <c r="F6" s="282"/>
      <c r="G6" s="283"/>
    </row>
    <row r="7" spans="1:7" ht="270.75" customHeight="1" x14ac:dyDescent="0.25">
      <c r="A7" s="291" t="s">
        <v>409</v>
      </c>
      <c r="B7" s="292"/>
      <c r="C7" s="293"/>
      <c r="D7" s="78"/>
      <c r="E7" s="284" t="s">
        <v>214</v>
      </c>
      <c r="F7" s="285"/>
      <c r="G7" s="286"/>
    </row>
    <row r="8" spans="1:7" ht="34.5" customHeight="1" x14ac:dyDescent="0.25">
      <c r="A8" s="139" t="s">
        <v>36</v>
      </c>
      <c r="B8" s="289"/>
      <c r="C8" s="290"/>
      <c r="E8" s="296" t="s">
        <v>410</v>
      </c>
      <c r="F8" s="297"/>
      <c r="G8" s="298"/>
    </row>
    <row r="9" spans="1:7" ht="34.5" customHeight="1" x14ac:dyDescent="0.25">
      <c r="A9" s="139" t="s">
        <v>215</v>
      </c>
      <c r="B9" s="289"/>
      <c r="C9" s="290"/>
      <c r="E9" s="299"/>
      <c r="F9" s="300"/>
      <c r="G9" s="301"/>
    </row>
    <row r="10" spans="1:7" ht="34.5" customHeight="1" x14ac:dyDescent="0.25">
      <c r="A10" s="139" t="s">
        <v>38</v>
      </c>
      <c r="B10" s="289"/>
      <c r="C10" s="290"/>
      <c r="E10" s="299"/>
      <c r="F10" s="300"/>
      <c r="G10" s="301"/>
    </row>
    <row r="11" spans="1:7" ht="34.5" customHeight="1" thickBot="1" x14ac:dyDescent="0.3">
      <c r="A11" s="140" t="s">
        <v>187</v>
      </c>
      <c r="B11" s="294"/>
      <c r="C11" s="295"/>
      <c r="E11" s="299"/>
      <c r="F11" s="300"/>
      <c r="G11" s="301"/>
    </row>
    <row r="12" spans="1:7" ht="34.5" customHeight="1" x14ac:dyDescent="0.25">
      <c r="A12" s="141" t="s">
        <v>39</v>
      </c>
      <c r="B12" s="279"/>
      <c r="C12" s="280"/>
      <c r="E12" s="299"/>
      <c r="F12" s="300"/>
      <c r="G12" s="301"/>
    </row>
    <row r="13" spans="1:7" ht="34.5" customHeight="1" thickBot="1" x14ac:dyDescent="0.3">
      <c r="A13" s="142" t="s">
        <v>187</v>
      </c>
      <c r="B13" s="287"/>
      <c r="C13" s="288"/>
      <c r="E13" s="302"/>
      <c r="F13" s="303"/>
      <c r="G13" s="304"/>
    </row>
    <row r="14" spans="1:7" ht="34.5" customHeight="1" x14ac:dyDescent="0.25">
      <c r="A14" s="79"/>
      <c r="B14" s="80"/>
      <c r="C14" s="80"/>
      <c r="E14" s="139" t="s">
        <v>36</v>
      </c>
      <c r="F14" s="289"/>
      <c r="G14" s="290"/>
    </row>
    <row r="15" spans="1:7" ht="34.5" customHeight="1" x14ac:dyDescent="0.25">
      <c r="D15" s="47"/>
      <c r="E15" s="139" t="s">
        <v>37</v>
      </c>
      <c r="F15" s="289"/>
      <c r="G15" s="290"/>
    </row>
    <row r="16" spans="1:7" s="47" customFormat="1" ht="34.5" customHeight="1" x14ac:dyDescent="0.25">
      <c r="E16" s="139" t="s">
        <v>38</v>
      </c>
      <c r="F16" s="289"/>
      <c r="G16" s="290"/>
    </row>
    <row r="17" spans="4:7" s="47" customFormat="1" ht="34.5" customHeight="1" thickBot="1" x14ac:dyDescent="0.3">
      <c r="D17" s="78"/>
      <c r="E17" s="140" t="s">
        <v>187</v>
      </c>
      <c r="F17" s="294"/>
      <c r="G17" s="295"/>
    </row>
    <row r="18" spans="4:7" s="47" customFormat="1" ht="34.5" customHeight="1" x14ac:dyDescent="0.25">
      <c r="E18" s="141" t="s">
        <v>39</v>
      </c>
      <c r="F18" s="279"/>
      <c r="G18" s="280"/>
    </row>
    <row r="19" spans="4:7" s="47" customFormat="1" ht="34.5" customHeight="1" thickBot="1" x14ac:dyDescent="0.3">
      <c r="E19" s="142" t="s">
        <v>187</v>
      </c>
      <c r="F19" s="287"/>
      <c r="G19" s="288"/>
    </row>
    <row r="20" spans="4:7" s="47" customFormat="1" ht="41.65" customHeight="1" x14ac:dyDescent="0.25"/>
    <row r="21" spans="4:7" s="47" customFormat="1" ht="41.65" customHeight="1" x14ac:dyDescent="0.25"/>
    <row r="22" spans="4:7" s="47" customFormat="1" ht="41.65" customHeight="1" x14ac:dyDescent="0.25"/>
    <row r="23" spans="4:7" s="47" customFormat="1" ht="41.65" customHeight="1" x14ac:dyDescent="0.25"/>
    <row r="24" spans="4:7" s="47" customFormat="1" ht="41.65" customHeight="1" x14ac:dyDescent="0.25">
      <c r="D24" s="46"/>
    </row>
    <row r="25" spans="4:7" ht="15.75" x14ac:dyDescent="0.25">
      <c r="E25" s="47"/>
      <c r="F25" s="47"/>
      <c r="G25" s="47"/>
    </row>
    <row r="26" spans="4:7" ht="15.75" x14ac:dyDescent="0.25">
      <c r="E26" s="47"/>
      <c r="F26" s="47"/>
      <c r="G26" s="47"/>
    </row>
    <row r="27" spans="4:7" ht="15.75" x14ac:dyDescent="0.25">
      <c r="E27" s="47"/>
      <c r="F27" s="47"/>
      <c r="G27" s="47"/>
    </row>
  </sheetData>
  <sheetProtection algorithmName="SHA-512" hashValue="Yx/DqhUATLM11ZWmXOSEdJ2lPN0FSyV3buET1THUKxYl8UjLHbLOe/wahzzHxgEHkf60CRwCkSNdhKFAe7CCmw==" saltValue="osRCrzi7IBRCsA3A3S08cA==" spinCount="100000" sheet="1" formatCells="0" formatColumns="0" formatRows="0" insertHyperlinks="0"/>
  <mergeCells count="18">
    <mergeCell ref="F19:G19"/>
    <mergeCell ref="F14:G14"/>
    <mergeCell ref="A7:C7"/>
    <mergeCell ref="B8:C8"/>
    <mergeCell ref="B9:C9"/>
    <mergeCell ref="B10:C10"/>
    <mergeCell ref="B11:C11"/>
    <mergeCell ref="B12:C12"/>
    <mergeCell ref="B13:C13"/>
    <mergeCell ref="E8:G13"/>
    <mergeCell ref="F15:G15"/>
    <mergeCell ref="F16:G16"/>
    <mergeCell ref="F17:G17"/>
    <mergeCell ref="F18:G18"/>
    <mergeCell ref="A6:C6"/>
    <mergeCell ref="E6:G6"/>
    <mergeCell ref="E7:G7"/>
    <mergeCell ref="A1:B1"/>
  </mergeCells>
  <conditionalFormatting sqref="A6:C19">
    <cfRule type="expression" dxfId="1" priority="2">
      <formula>$B$4="Yes"</formula>
    </cfRule>
  </conditionalFormatting>
  <conditionalFormatting sqref="E6:G19">
    <cfRule type="expression" dxfId="0" priority="4">
      <formula>$B$4="No"</formula>
    </cfRule>
  </conditionalFormatting>
  <dataValidations count="2">
    <dataValidation type="date" allowBlank="1" showInputMessage="1" showErrorMessage="1" sqref="F19:G19 F17:G17 B13:C13 B11:C11" xr:uid="{8C361373-8B62-4033-A1E4-9F22BCD79B1A}">
      <formula1>45992</formula1>
      <formula2>51471</formula2>
    </dataValidation>
    <dataValidation type="list" allowBlank="1" showInputMessage="1" showErrorMessage="1" sqref="B4" xr:uid="{71DC400D-8B30-47E5-B2B6-E4727C6E295B}">
      <formula1>"Yes, No"</formula1>
    </dataValidation>
  </dataValidations>
  <pageMargins left="0.7" right="0.7" top="0.75" bottom="0.75" header="0.3" footer="0.3"/>
  <pageSetup paperSize="9" scale="42" orientation="portrait" r:id="rId1"/>
  <headerFooter>
    <oddHeader>&amp;C&amp;"Aptos"&amp;14&amp;KFF0000 OFFICIAL&amp;1#_x000D_</oddHeader>
    <oddFooter>&amp;C_x000D_&amp;1#&amp;"Aptos"&amp;14&amp;KFF0000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C2E4-CA24-47B9-A2A3-6729C9648451}">
  <sheetPr>
    <tabColor rgb="FF4FD1FF"/>
  </sheetPr>
  <dimension ref="A1:C12"/>
  <sheetViews>
    <sheetView zoomScaleNormal="100" workbookViewId="0">
      <selection activeCell="A3" sqref="A3:B4"/>
    </sheetView>
  </sheetViews>
  <sheetFormatPr defaultColWidth="8.7109375" defaultRowHeight="15" x14ac:dyDescent="0.25"/>
  <cols>
    <col min="1" max="1" width="60.140625" style="46" customWidth="1"/>
    <col min="2" max="2" width="149" style="46" customWidth="1"/>
    <col min="3" max="3" width="41.140625" style="46" customWidth="1"/>
    <col min="4" max="16384" width="8.7109375" style="46"/>
  </cols>
  <sheetData>
    <row r="1" spans="1:3" ht="39" x14ac:dyDescent="0.25">
      <c r="A1" s="208" t="s">
        <v>40</v>
      </c>
      <c r="B1" s="208"/>
      <c r="C1" s="51"/>
    </row>
    <row r="2" spans="1:3" ht="15.95" customHeight="1" thickBot="1" x14ac:dyDescent="0.3">
      <c r="A2" s="81"/>
      <c r="B2" s="82"/>
      <c r="C2" s="82"/>
    </row>
    <row r="3" spans="1:3" ht="215.45" customHeight="1" x14ac:dyDescent="0.25">
      <c r="A3" s="305" t="s">
        <v>411</v>
      </c>
      <c r="B3" s="306"/>
      <c r="C3" s="82"/>
    </row>
    <row r="4" spans="1:3" ht="221.1" customHeight="1" x14ac:dyDescent="0.25">
      <c r="A4" s="307"/>
      <c r="B4" s="308"/>
    </row>
    <row r="5" spans="1:3" ht="15.75" x14ac:dyDescent="0.25">
      <c r="A5" s="30" t="s">
        <v>188</v>
      </c>
      <c r="B5" s="108"/>
    </row>
    <row r="6" spans="1:3" ht="15.75" x14ac:dyDescent="0.25">
      <c r="A6" s="30" t="s">
        <v>8</v>
      </c>
      <c r="B6" s="108"/>
    </row>
    <row r="7" spans="1:3" ht="15.75" x14ac:dyDescent="0.25">
      <c r="A7" s="30" t="s">
        <v>9</v>
      </c>
      <c r="B7" s="108"/>
    </row>
    <row r="8" spans="1:3" ht="15.75" x14ac:dyDescent="0.25">
      <c r="A8" s="30" t="s">
        <v>10</v>
      </c>
      <c r="B8" s="108"/>
    </row>
    <row r="9" spans="1:3" ht="15.75" x14ac:dyDescent="0.25">
      <c r="A9" s="30" t="s">
        <v>220</v>
      </c>
      <c r="B9" s="108"/>
    </row>
    <row r="10" spans="1:3" ht="15.75" x14ac:dyDescent="0.25">
      <c r="A10" s="30" t="s">
        <v>189</v>
      </c>
      <c r="B10" s="164"/>
    </row>
    <row r="11" spans="1:3" ht="48" customHeight="1" x14ac:dyDescent="0.25">
      <c r="A11" s="23" t="s">
        <v>216</v>
      </c>
      <c r="B11" s="108"/>
    </row>
    <row r="12" spans="1:3" ht="51" customHeight="1" thickBot="1" x14ac:dyDescent="0.3">
      <c r="A12" s="40" t="s">
        <v>217</v>
      </c>
      <c r="B12" s="109"/>
    </row>
  </sheetData>
  <sheetProtection algorithmName="SHA-512" hashValue="SYdck8/6eiVD4zaHdcl4xJjj99icZSRRLNOZDlX/J2gKpJnwZRsBDOwi38kWnzKyuHNAUpEM7Bsjt4rwB+d4jQ==" saltValue="2+cTTl92LtKFsqxbaghbZw==" spinCount="100000" sheet="1" formatCells="0" formatColumns="0" formatRows="0" insertHyperlinks="0"/>
  <mergeCells count="2">
    <mergeCell ref="A1:B1"/>
    <mergeCell ref="A3:B4"/>
  </mergeCells>
  <dataValidations count="1">
    <dataValidation type="date" allowBlank="1" showInputMessage="1" showErrorMessage="1" sqref="B10" xr:uid="{EFB9B0F8-2955-4CBD-B682-4EAFCB83B2BF}">
      <formula1>45992</formula1>
      <formula2>51471</formula2>
    </dataValidation>
  </dataValidation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AT9"/>
  <sheetViews>
    <sheetView zoomScale="90" zoomScaleNormal="90" workbookViewId="0">
      <selection activeCell="X11" sqref="X11"/>
    </sheetView>
  </sheetViews>
  <sheetFormatPr defaultRowHeight="15" x14ac:dyDescent="0.25"/>
  <cols>
    <col min="4" max="11" width="10.7109375" customWidth="1"/>
    <col min="13" max="13" width="9.28515625"/>
    <col min="15" max="15" width="9.28515625"/>
    <col min="17" max="17" width="11.28515625" customWidth="1"/>
    <col min="21" max="21" width="9.28515625"/>
    <col min="25" max="25" width="9.28515625"/>
    <col min="27" max="28" width="9.28515625"/>
    <col min="29" max="29" width="9.5703125" bestFit="1" customWidth="1"/>
    <col min="30" max="30" width="12.42578125" bestFit="1" customWidth="1"/>
    <col min="31" max="31" width="10.42578125" bestFit="1" customWidth="1"/>
    <col min="32" max="32" width="11" bestFit="1" customWidth="1"/>
    <col min="33" max="33" width="11.28515625" bestFit="1" customWidth="1"/>
    <col min="34" max="44" width="11.28515625" customWidth="1"/>
    <col min="45" max="45" width="12" customWidth="1"/>
    <col min="46" max="46" width="11.7109375" customWidth="1"/>
  </cols>
  <sheetData>
    <row r="1" spans="1:46" x14ac:dyDescent="0.25">
      <c r="A1" s="9" t="s">
        <v>41</v>
      </c>
      <c r="B1" s="9"/>
      <c r="C1" s="9"/>
      <c r="D1" s="9"/>
      <c r="E1" s="9"/>
      <c r="F1" s="9"/>
      <c r="G1" s="9"/>
      <c r="H1" s="9"/>
      <c r="I1" s="9"/>
      <c r="J1" s="9"/>
      <c r="K1" s="9"/>
      <c r="L1" s="9"/>
      <c r="M1" s="11" t="s">
        <v>42</v>
      </c>
      <c r="N1" s="11"/>
      <c r="O1" s="11"/>
      <c r="P1" s="11"/>
      <c r="Q1" s="11"/>
      <c r="R1" s="11"/>
      <c r="S1" s="11"/>
      <c r="T1" s="11"/>
      <c r="U1" s="11"/>
      <c r="V1" s="11"/>
      <c r="W1" s="11"/>
      <c r="X1" s="14" t="s">
        <v>43</v>
      </c>
      <c r="Y1" s="14"/>
      <c r="Z1" s="14"/>
      <c r="AA1" s="14"/>
      <c r="AB1" s="14"/>
      <c r="AC1" s="17" t="s">
        <v>44</v>
      </c>
      <c r="AD1" s="17"/>
      <c r="AE1" s="17"/>
      <c r="AF1" s="17"/>
      <c r="AG1" s="17"/>
      <c r="AH1" s="17"/>
      <c r="AI1" s="17"/>
      <c r="AJ1" s="17"/>
      <c r="AK1" s="17"/>
      <c r="AL1" s="17"/>
      <c r="AM1" s="17"/>
      <c r="AN1" s="17"/>
      <c r="AO1" s="17"/>
      <c r="AP1" s="17"/>
      <c r="AQ1" s="17"/>
      <c r="AR1" s="20" t="s">
        <v>45</v>
      </c>
      <c r="AS1" s="20"/>
      <c r="AT1" s="20"/>
    </row>
    <row r="2" spans="1:46" s="4" customFormat="1" ht="60" x14ac:dyDescent="0.25">
      <c r="A2" s="10" t="s">
        <v>46</v>
      </c>
      <c r="B2" s="10" t="s">
        <v>47</v>
      </c>
      <c r="C2" s="10" t="s">
        <v>48</v>
      </c>
      <c r="D2" s="10" t="s">
        <v>49</v>
      </c>
      <c r="E2" s="10" t="s">
        <v>50</v>
      </c>
      <c r="F2" s="10" t="s">
        <v>51</v>
      </c>
      <c r="G2" s="10" t="s">
        <v>52</v>
      </c>
      <c r="H2" s="10" t="s">
        <v>53</v>
      </c>
      <c r="I2" s="10" t="s">
        <v>54</v>
      </c>
      <c r="J2" s="10" t="s">
        <v>55</v>
      </c>
      <c r="K2" s="10" t="s">
        <v>56</v>
      </c>
      <c r="L2" s="10" t="s">
        <v>57</v>
      </c>
      <c r="M2" s="12" t="s">
        <v>58</v>
      </c>
      <c r="N2" s="12" t="s">
        <v>59</v>
      </c>
      <c r="O2" s="12" t="s">
        <v>60</v>
      </c>
      <c r="P2" s="12" t="s">
        <v>61</v>
      </c>
      <c r="Q2" s="12" t="s">
        <v>62</v>
      </c>
      <c r="R2" s="12" t="s">
        <v>63</v>
      </c>
      <c r="S2" s="12" t="s">
        <v>64</v>
      </c>
      <c r="T2" s="13" t="s">
        <v>65</v>
      </c>
      <c r="U2" s="16" t="s">
        <v>66</v>
      </c>
      <c r="V2" s="12" t="s">
        <v>67</v>
      </c>
      <c r="W2" s="12" t="s">
        <v>68</v>
      </c>
      <c r="X2" s="15" t="s">
        <v>69</v>
      </c>
      <c r="Y2" s="15" t="s">
        <v>70</v>
      </c>
      <c r="Z2" s="15" t="s">
        <v>71</v>
      </c>
      <c r="AA2" s="15" t="s">
        <v>72</v>
      </c>
      <c r="AB2" s="15" t="s">
        <v>73</v>
      </c>
      <c r="AC2" s="18" t="s">
        <v>74</v>
      </c>
      <c r="AD2" s="18" t="s">
        <v>75</v>
      </c>
      <c r="AE2" s="18" t="s">
        <v>76</v>
      </c>
      <c r="AF2" s="18" t="s">
        <v>77</v>
      </c>
      <c r="AG2" s="18" t="s">
        <v>78</v>
      </c>
      <c r="AH2" s="18" t="s">
        <v>79</v>
      </c>
      <c r="AI2" s="19" t="s">
        <v>80</v>
      </c>
      <c r="AJ2" s="19" t="s">
        <v>81</v>
      </c>
      <c r="AK2" s="19" t="s">
        <v>82</v>
      </c>
      <c r="AL2" s="19" t="s">
        <v>83</v>
      </c>
      <c r="AM2" s="19" t="s">
        <v>84</v>
      </c>
      <c r="AN2" s="19" t="s">
        <v>85</v>
      </c>
      <c r="AO2" s="19" t="s">
        <v>86</v>
      </c>
      <c r="AP2" s="19" t="s">
        <v>87</v>
      </c>
      <c r="AQ2" s="19" t="s">
        <v>88</v>
      </c>
      <c r="AR2" s="21" t="s">
        <v>89</v>
      </c>
      <c r="AS2" s="21" t="s">
        <v>90</v>
      </c>
      <c r="AT2" s="21" t="s">
        <v>91</v>
      </c>
    </row>
    <row r="3" spans="1:46" x14ac:dyDescent="0.25">
      <c r="A3" t="e">
        <f>#REF!</f>
        <v>#REF!</v>
      </c>
      <c r="B3" t="e">
        <f>'Project Summary'!#REF!</f>
        <v>#REF!</v>
      </c>
      <c r="C3" t="e">
        <f>'Project Summary'!#REF!</f>
        <v>#REF!</v>
      </c>
      <c r="D3" t="e">
        <f>#REF!</f>
        <v>#REF!</v>
      </c>
      <c r="E3" t="e">
        <f>'Project Summary'!#REF!</f>
        <v>#REF!</v>
      </c>
      <c r="F3" t="e">
        <f>'Project Summary'!#REF!</f>
        <v>#REF!</v>
      </c>
      <c r="G3">
        <f>'Project Summary'!B7</f>
        <v>0</v>
      </c>
      <c r="H3">
        <f>'Project Summary'!B8</f>
        <v>0</v>
      </c>
      <c r="I3" t="e">
        <f>'Project Summary'!#REF!</f>
        <v>#REF!</v>
      </c>
      <c r="J3" t="e">
        <f>'Project Summary'!#REF!</f>
        <v>#REF!</v>
      </c>
      <c r="K3" t="e">
        <f>'Project Summary'!#REF!</f>
        <v>#REF!</v>
      </c>
      <c r="L3" t="e">
        <f>'Project Summary'!#REF!</f>
        <v>#REF!</v>
      </c>
      <c r="M3" t="e">
        <f>#REF!</f>
        <v>#REF!</v>
      </c>
      <c r="N3" t="e">
        <f>#REF!</f>
        <v>#REF!</v>
      </c>
      <c r="O3" t="e">
        <f>#REF!</f>
        <v>#REF!</v>
      </c>
      <c r="P3" t="e">
        <f>#REF!</f>
        <v>#REF!</v>
      </c>
      <c r="Q3" t="e">
        <f>#REF!</f>
        <v>#REF!</v>
      </c>
      <c r="R3" t="e">
        <f>#REF!</f>
        <v>#REF!</v>
      </c>
      <c r="S3" t="e">
        <f>#REF!</f>
        <v>#REF!</v>
      </c>
      <c r="T3" t="e">
        <f>#REF!</f>
        <v>#REF!</v>
      </c>
      <c r="U3" t="e">
        <f>#REF!</f>
        <v>#REF!</v>
      </c>
      <c r="V3" t="e">
        <f>#REF!</f>
        <v>#REF!</v>
      </c>
      <c r="W3" t="e">
        <f>#REF!</f>
        <v>#REF!</v>
      </c>
      <c r="X3">
        <f>'Project Summary'!B16</f>
        <v>0</v>
      </c>
      <c r="Y3" t="e">
        <f>'Project Summary'!#REF!</f>
        <v>#REF!</v>
      </c>
      <c r="Z3">
        <f>'Project Summary'!B20</f>
        <v>0</v>
      </c>
      <c r="AA3" t="str">
        <f>'Project Summary'!B33</f>
        <v>Your Answer</v>
      </c>
      <c r="AB3" t="str">
        <f>'Project Summary'!B34</f>
        <v>Select from drop down menu</v>
      </c>
      <c r="AC3" s="5" t="e">
        <f>#REF!</f>
        <v>#REF!</v>
      </c>
      <c r="AD3" s="5" t="e">
        <f>#REF!</f>
        <v>#REF!</v>
      </c>
      <c r="AE3" s="5" t="e">
        <f>#REF!</f>
        <v>#REF!</v>
      </c>
      <c r="AF3" s="5" t="e">
        <f>#REF!</f>
        <v>#REF!</v>
      </c>
      <c r="AG3" s="5" t="e">
        <f>#REF!</f>
        <v>#REF!</v>
      </c>
      <c r="AH3" s="8" t="e">
        <f>#REF!</f>
        <v>#REF!</v>
      </c>
      <c r="AI3" s="5" t="e">
        <f>#REF!</f>
        <v>#REF!</v>
      </c>
      <c r="AJ3" s="5" t="e">
        <f>#REF!</f>
        <v>#REF!</v>
      </c>
      <c r="AK3" s="5" t="e">
        <f>#REF!</f>
        <v>#REF!</v>
      </c>
      <c r="AL3" s="5" t="e">
        <f>#REF!</f>
        <v>#REF!</v>
      </c>
      <c r="AM3" s="5" t="e">
        <f>#REF!</f>
        <v>#REF!</v>
      </c>
      <c r="AN3" s="5" t="e">
        <f>#REF!</f>
        <v>#REF!</v>
      </c>
      <c r="AO3" s="5" t="e">
        <f>#REF!</f>
        <v>#REF!</v>
      </c>
      <c r="AP3" s="5" t="e">
        <f>#REF!</f>
        <v>#REF!</v>
      </c>
      <c r="AQ3" s="5" t="e">
        <f>#REF!</f>
        <v>#REF!</v>
      </c>
      <c r="AR3" s="7">
        <f>'Project Summary'!B48</f>
        <v>0</v>
      </c>
      <c r="AS3" s="7">
        <f>'Project Summary'!B49</f>
        <v>0</v>
      </c>
      <c r="AT3" s="7" t="str">
        <f>'Project Summary'!B50</f>
        <v>Latitude (decimal degrees to 4 places)</v>
      </c>
    </row>
    <row r="7" spans="1:46" ht="21" x14ac:dyDescent="0.35">
      <c r="A7" s="6" t="s">
        <v>92</v>
      </c>
      <c r="B7" s="6"/>
      <c r="C7" s="6"/>
    </row>
    <row r="8" spans="1:46" ht="21" x14ac:dyDescent="0.35">
      <c r="A8" s="6"/>
      <c r="B8" s="6"/>
      <c r="C8" s="6"/>
    </row>
    <row r="9" spans="1:46" ht="21" x14ac:dyDescent="0.35">
      <c r="A9" s="6" t="s">
        <v>93</v>
      </c>
      <c r="B9" s="6"/>
      <c r="C9" s="6"/>
    </row>
  </sheetData>
  <customSheetViews>
    <customSheetView guid="{A90951F7-ADB6-4486-81B1-49E227A79FFE}" hiddenColumns="1">
      <selection activeCell="AU2" sqref="AU2"/>
      <pageMargins left="0" right="0" top="0" bottom="0" header="0" footer="0"/>
      <pageSetup paperSize="9" orientation="portrait" r:id="rId1"/>
    </customSheetView>
    <customSheetView guid="{68C69B13-6485-41D4-843B-152D6027A679}" hiddenColumns="1" topLeftCell="I1">
      <selection activeCell="AC22" sqref="AC22"/>
      <pageMargins left="0" right="0" top="0" bottom="0" header="0" footer="0"/>
      <pageSetup paperSize="9" orientation="portrait" r:id="rId2"/>
    </customSheetView>
    <customSheetView guid="{E70B79AA-6D25-4E26-9610-F332E6FB3494}">
      <pageMargins left="0" right="0" top="0" bottom="0" header="0" footer="0"/>
    </customSheetView>
    <customSheetView guid="{5582A930-0F9A-4EC8-B4DE-01F132FD8175}" hiddenColumns="1" topLeftCell="I1">
      <selection activeCell="AU2" sqref="AU2"/>
      <pageMargins left="0" right="0" top="0" bottom="0" header="0" footer="0"/>
      <pageSetup paperSize="9" orientation="portrait" r:id="rId3"/>
    </customSheetView>
    <customSheetView guid="{470E5601-347B-462E-B45C-66E1F09398AB}" hiddenColumns="1" topLeftCell="I1">
      <selection activeCell="AU2" sqref="AU2"/>
      <pageMargins left="0" right="0" top="0" bottom="0" header="0" footer="0"/>
      <pageSetup paperSize="9" orientation="portrait" r:id="rId4"/>
    </customSheetView>
  </customSheetViews>
  <pageMargins left="0.7" right="0.7" top="0.75" bottom="0.75" header="0.3" footer="0.3"/>
  <pageSetup paperSize="9" orientation="portrait" r:id="rId5"/>
  <headerFooter>
    <oddHeader>&amp;C&amp;"Aptos"&amp;14&amp;KFF0000 OFFICIAL&amp;1#_x000D_</oddHeader>
    <oddFooter>&amp;C_x000D_&amp;1#&amp;"Aptos"&amp;14&amp;KFF0000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X20"/>
  <sheetViews>
    <sheetView zoomScale="90" zoomScaleNormal="90" workbookViewId="0">
      <selection activeCell="A2" sqref="A2"/>
    </sheetView>
  </sheetViews>
  <sheetFormatPr defaultRowHeight="15" x14ac:dyDescent="0.25"/>
  <cols>
    <col min="1" max="1" width="33.28515625" bestFit="1" customWidth="1"/>
    <col min="2" max="2" width="43.42578125" bestFit="1" customWidth="1"/>
    <col min="3" max="3" width="19.7109375" bestFit="1" customWidth="1"/>
    <col min="4" max="4" width="12.7109375" bestFit="1" customWidth="1"/>
    <col min="5" max="5" width="14.42578125" bestFit="1" customWidth="1"/>
    <col min="6" max="6" width="18.28515625" bestFit="1" customWidth="1"/>
    <col min="7" max="7" width="47.7109375" bestFit="1" customWidth="1"/>
    <col min="10" max="10" width="26.28515625" bestFit="1" customWidth="1"/>
    <col min="11" max="11" width="11.28515625" customWidth="1"/>
    <col min="12" max="12" width="20.7109375" customWidth="1"/>
    <col min="19" max="19" width="14" bestFit="1" customWidth="1"/>
    <col min="20" max="20" width="12.28515625" bestFit="1" customWidth="1"/>
    <col min="22" max="22" width="9.7109375" bestFit="1" customWidth="1"/>
    <col min="23" max="24" width="8.42578125" bestFit="1" customWidth="1"/>
  </cols>
  <sheetData>
    <row r="1" spans="1:24" x14ac:dyDescent="0.25">
      <c r="A1" t="s">
        <v>94</v>
      </c>
      <c r="B1" t="s">
        <v>95</v>
      </c>
      <c r="C1" t="s">
        <v>96</v>
      </c>
      <c r="D1" t="s">
        <v>97</v>
      </c>
      <c r="E1" t="s">
        <v>98</v>
      </c>
      <c r="F1" t="s">
        <v>99</v>
      </c>
      <c r="G1" t="s">
        <v>100</v>
      </c>
      <c r="H1" t="s">
        <v>101</v>
      </c>
      <c r="I1" t="s">
        <v>102</v>
      </c>
      <c r="J1" t="s">
        <v>103</v>
      </c>
      <c r="K1" t="s">
        <v>104</v>
      </c>
      <c r="L1" t="s">
        <v>105</v>
      </c>
      <c r="N1" t="s">
        <v>106</v>
      </c>
      <c r="P1" t="s">
        <v>107</v>
      </c>
      <c r="S1" s="25"/>
      <c r="T1" s="25" t="s">
        <v>108</v>
      </c>
      <c r="U1" s="25" t="s">
        <v>109</v>
      </c>
      <c r="V1" s="25" t="s">
        <v>110</v>
      </c>
      <c r="W1" s="25" t="s">
        <v>111</v>
      </c>
      <c r="X1" s="25" t="s">
        <v>112</v>
      </c>
    </row>
    <row r="2" spans="1:24" x14ac:dyDescent="0.25">
      <c r="A2" t="s">
        <v>113</v>
      </c>
      <c r="B2" t="s">
        <v>114</v>
      </c>
      <c r="C2" t="s">
        <v>115</v>
      </c>
      <c r="D2" t="s">
        <v>116</v>
      </c>
      <c r="E2" t="s">
        <v>117</v>
      </c>
      <c r="F2" t="s">
        <v>108</v>
      </c>
      <c r="G2" t="s">
        <v>118</v>
      </c>
      <c r="H2" t="s">
        <v>119</v>
      </c>
      <c r="I2" t="s">
        <v>120</v>
      </c>
      <c r="J2" t="s">
        <v>184</v>
      </c>
      <c r="K2" t="s">
        <v>121</v>
      </c>
      <c r="L2" t="s">
        <v>122</v>
      </c>
      <c r="N2" t="s">
        <v>123</v>
      </c>
      <c r="P2" t="s">
        <v>124</v>
      </c>
      <c r="S2" s="25" t="s">
        <v>125</v>
      </c>
      <c r="T2" s="25" t="s">
        <v>126</v>
      </c>
      <c r="U2" s="25" t="s">
        <v>127</v>
      </c>
      <c r="V2" s="25" t="s">
        <v>128</v>
      </c>
      <c r="W2" s="25" t="s">
        <v>129</v>
      </c>
      <c r="X2" s="25" t="s">
        <v>129</v>
      </c>
    </row>
    <row r="3" spans="1:24" x14ac:dyDescent="0.25">
      <c r="A3" t="s">
        <v>130</v>
      </c>
      <c r="B3" t="s">
        <v>131</v>
      </c>
      <c r="C3" t="s">
        <v>132</v>
      </c>
      <c r="D3" t="s">
        <v>133</v>
      </c>
      <c r="E3" t="s">
        <v>134</v>
      </c>
      <c r="F3" t="s">
        <v>109</v>
      </c>
      <c r="G3" t="s">
        <v>135</v>
      </c>
      <c r="H3" t="s">
        <v>136</v>
      </c>
      <c r="I3" t="s">
        <v>137</v>
      </c>
      <c r="J3" t="s">
        <v>138</v>
      </c>
      <c r="K3" t="s">
        <v>139</v>
      </c>
      <c r="L3" t="s">
        <v>140</v>
      </c>
      <c r="N3" t="s">
        <v>141</v>
      </c>
      <c r="S3" s="25" t="s">
        <v>142</v>
      </c>
      <c r="T3" s="25" t="s">
        <v>126</v>
      </c>
      <c r="U3" s="25" t="s">
        <v>126</v>
      </c>
      <c r="V3" s="25" t="s">
        <v>127</v>
      </c>
      <c r="W3" s="25" t="s">
        <v>128</v>
      </c>
      <c r="X3" s="25" t="s">
        <v>129</v>
      </c>
    </row>
    <row r="4" spans="1:24" x14ac:dyDescent="0.25">
      <c r="A4" t="s">
        <v>143</v>
      </c>
      <c r="D4" t="s">
        <v>205</v>
      </c>
      <c r="E4" t="s">
        <v>144</v>
      </c>
      <c r="F4" t="s">
        <v>110</v>
      </c>
      <c r="G4" t="s">
        <v>145</v>
      </c>
      <c r="H4" t="s">
        <v>31</v>
      </c>
      <c r="I4" t="s">
        <v>146</v>
      </c>
      <c r="J4" t="s">
        <v>147</v>
      </c>
      <c r="L4" t="s">
        <v>148</v>
      </c>
      <c r="N4" t="s">
        <v>149</v>
      </c>
      <c r="S4" s="25" t="s">
        <v>144</v>
      </c>
      <c r="T4" s="25" t="s">
        <v>126</v>
      </c>
      <c r="U4" s="25" t="s">
        <v>126</v>
      </c>
      <c r="V4" s="25" t="s">
        <v>127</v>
      </c>
      <c r="W4" s="25" t="s">
        <v>127</v>
      </c>
      <c r="X4" s="25" t="s">
        <v>128</v>
      </c>
    </row>
    <row r="5" spans="1:24" x14ac:dyDescent="0.25">
      <c r="A5" t="s">
        <v>150</v>
      </c>
      <c r="E5" t="s">
        <v>142</v>
      </c>
      <c r="F5" t="s">
        <v>111</v>
      </c>
      <c r="G5" t="s">
        <v>151</v>
      </c>
      <c r="I5" t="s">
        <v>152</v>
      </c>
      <c r="S5" s="25" t="s">
        <v>134</v>
      </c>
      <c r="T5" s="25" t="s">
        <v>153</v>
      </c>
      <c r="U5" s="25" t="s">
        <v>126</v>
      </c>
      <c r="V5" s="25" t="s">
        <v>126</v>
      </c>
      <c r="W5" s="25" t="s">
        <v>127</v>
      </c>
      <c r="X5" s="25" t="s">
        <v>128</v>
      </c>
    </row>
    <row r="6" spans="1:24" x14ac:dyDescent="0.25">
      <c r="A6" t="s">
        <v>154</v>
      </c>
      <c r="B6" t="s">
        <v>155</v>
      </c>
      <c r="E6" t="s">
        <v>156</v>
      </c>
      <c r="F6" t="s">
        <v>112</v>
      </c>
      <c r="I6" t="s">
        <v>157</v>
      </c>
      <c r="S6" s="25" t="s">
        <v>117</v>
      </c>
      <c r="T6" s="25" t="s">
        <v>153</v>
      </c>
      <c r="U6" s="25" t="s">
        <v>153</v>
      </c>
      <c r="V6" s="25" t="s">
        <v>126</v>
      </c>
      <c r="W6" s="25" t="s">
        <v>126</v>
      </c>
      <c r="X6" s="25" t="s">
        <v>127</v>
      </c>
    </row>
    <row r="7" spans="1:24" x14ac:dyDescent="0.25">
      <c r="A7" t="s">
        <v>158</v>
      </c>
      <c r="B7" t="s">
        <v>159</v>
      </c>
      <c r="I7" t="s">
        <v>160</v>
      </c>
    </row>
    <row r="8" spans="1:24" x14ac:dyDescent="0.25">
      <c r="A8" t="s">
        <v>161</v>
      </c>
      <c r="B8" t="s">
        <v>162</v>
      </c>
      <c r="I8" t="s">
        <v>163</v>
      </c>
    </row>
    <row r="9" spans="1:24" x14ac:dyDescent="0.25">
      <c r="A9" t="s">
        <v>164</v>
      </c>
      <c r="C9" t="s">
        <v>119</v>
      </c>
      <c r="I9" t="s">
        <v>165</v>
      </c>
    </row>
    <row r="10" spans="1:24" x14ac:dyDescent="0.25">
      <c r="A10" t="s">
        <v>166</v>
      </c>
      <c r="C10" t="s">
        <v>136</v>
      </c>
      <c r="I10" t="s">
        <v>167</v>
      </c>
    </row>
    <row r="11" spans="1:24" x14ac:dyDescent="0.25">
      <c r="A11" t="s">
        <v>168</v>
      </c>
      <c r="C11" t="s">
        <v>169</v>
      </c>
      <c r="I11" t="s">
        <v>170</v>
      </c>
    </row>
    <row r="12" spans="1:24" x14ac:dyDescent="0.25">
      <c r="A12" t="s">
        <v>171</v>
      </c>
    </row>
    <row r="13" spans="1:24" x14ac:dyDescent="0.25">
      <c r="A13" t="s">
        <v>172</v>
      </c>
    </row>
    <row r="14" spans="1:24" x14ac:dyDescent="0.25">
      <c r="A14" t="s">
        <v>173</v>
      </c>
    </row>
    <row r="15" spans="1:24" x14ac:dyDescent="0.25">
      <c r="A15" t="s">
        <v>174</v>
      </c>
    </row>
    <row r="16" spans="1:24" x14ac:dyDescent="0.25">
      <c r="A16" t="s">
        <v>175</v>
      </c>
    </row>
    <row r="17" spans="1:1" x14ac:dyDescent="0.25">
      <c r="A17" t="s">
        <v>176</v>
      </c>
    </row>
    <row r="18" spans="1:1" x14ac:dyDescent="0.25">
      <c r="A18" t="s">
        <v>177</v>
      </c>
    </row>
    <row r="19" spans="1:1" x14ac:dyDescent="0.25">
      <c r="A19" t="s">
        <v>178</v>
      </c>
    </row>
    <row r="20" spans="1:1" x14ac:dyDescent="0.25">
      <c r="A20" t="s">
        <v>179</v>
      </c>
    </row>
  </sheetData>
  <sortState xmlns:xlrd2="http://schemas.microsoft.com/office/spreadsheetml/2017/richdata2" ref="I2:I9">
    <sortCondition ref="I2:I9"/>
  </sortState>
  <pageMargins left="0.7" right="0.7" top="0.75" bottom="0.75" header="0.3" footer="0.3"/>
  <headerFooter>
    <oddHeader>&amp;C&amp;"Aptos"&amp;14&amp;KFF0000 OFFICIAL&amp;1#_x000D_</oddHeader>
    <oddFooter>&amp;C_x000D_&amp;1#&amp;"Aptos"&amp;14&amp;KFF0000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7CD49-8616-4AD3-8B33-E22827036212}">
  <dimension ref="A1:D13"/>
  <sheetViews>
    <sheetView workbookViewId="0">
      <selection activeCell="B26" sqref="B26"/>
    </sheetView>
  </sheetViews>
  <sheetFormatPr defaultColWidth="8.85546875" defaultRowHeight="15" x14ac:dyDescent="0.25"/>
  <cols>
    <col min="1" max="2" width="41.5703125" bestFit="1" customWidth="1"/>
    <col min="3" max="3" width="41.28515625" bestFit="1" customWidth="1"/>
    <col min="4" max="4" width="36.7109375" bestFit="1" customWidth="1"/>
  </cols>
  <sheetData>
    <row r="1" spans="1:4" x14ac:dyDescent="0.25">
      <c r="A1" s="161" t="s">
        <v>306</v>
      </c>
    </row>
    <row r="2" spans="1:4" x14ac:dyDescent="0.25">
      <c r="A2" t="s">
        <v>307</v>
      </c>
      <c r="B2" t="s">
        <v>297</v>
      </c>
      <c r="C2" t="s">
        <v>298</v>
      </c>
    </row>
    <row r="3" spans="1:4" x14ac:dyDescent="0.25">
      <c r="A3" s="7">
        <v>46418</v>
      </c>
      <c r="B3" s="7">
        <f>$A$3+18*7</f>
        <v>46544</v>
      </c>
      <c r="C3" s="7">
        <f>$A$3+20*7</f>
        <v>46558</v>
      </c>
      <c r="D3" s="165"/>
    </row>
    <row r="4" spans="1:4" x14ac:dyDescent="0.25">
      <c r="B4" s="26"/>
    </row>
    <row r="5" spans="1:4" x14ac:dyDescent="0.25">
      <c r="B5" s="26"/>
    </row>
    <row r="6" spans="1:4" x14ac:dyDescent="0.25">
      <c r="A6" s="161" t="s">
        <v>300</v>
      </c>
      <c r="B6" s="26"/>
    </row>
    <row r="7" spans="1:4" x14ac:dyDescent="0.25">
      <c r="A7" t="s">
        <v>299</v>
      </c>
      <c r="B7" t="s">
        <v>302</v>
      </c>
      <c r="C7" t="s">
        <v>303</v>
      </c>
      <c r="D7" t="s">
        <v>304</v>
      </c>
    </row>
    <row r="8" spans="1:4" x14ac:dyDescent="0.25">
      <c r="A8" s="7">
        <f>EDATE(C3,12)</f>
        <v>46924</v>
      </c>
      <c r="B8" s="7">
        <f>EDATE(A8,12)</f>
        <v>47289</v>
      </c>
      <c r="C8" s="7">
        <f>EDATE(B8,24)</f>
        <v>48019</v>
      </c>
      <c r="D8" s="7">
        <f>EDATE($C$8,3)</f>
        <v>48111</v>
      </c>
    </row>
    <row r="11" spans="1:4" x14ac:dyDescent="0.25">
      <c r="A11" s="161" t="s">
        <v>301</v>
      </c>
    </row>
    <row r="12" spans="1:4" x14ac:dyDescent="0.25">
      <c r="A12" t="s">
        <v>302</v>
      </c>
      <c r="B12" t="s">
        <v>303</v>
      </c>
      <c r="C12" t="s">
        <v>304</v>
      </c>
    </row>
    <row r="13" spans="1:4" x14ac:dyDescent="0.25">
      <c r="A13" s="7">
        <f>EDATE(C3,12)</f>
        <v>46924</v>
      </c>
      <c r="B13" s="7">
        <f>EDATE(A13,24)</f>
        <v>47654</v>
      </c>
      <c r="C13" s="7">
        <f>EDATE($B$13,3)</f>
        <v>47746</v>
      </c>
    </row>
  </sheetData>
  <pageMargins left="0.7" right="0.7" top="0.75" bottom="0.75" header="0.3" footer="0.3"/>
  <pageSetup paperSize="9" orientation="portrait" horizontalDpi="1200" verticalDpi="1200" r:id="rId1"/>
  <headerFooter>
    <oddHeader>&amp;C&amp;"Aptos"&amp;14&amp;KFF0000 OFFICIAL&amp;1#_x000D_</oddHeader>
    <oddFooter>&amp;C_x000D_&amp;1#&amp;"Aptos"&amp;14&amp;KFF0000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12"/>
  <sheetViews>
    <sheetView workbookViewId="0">
      <selection activeCell="A12" sqref="A12"/>
    </sheetView>
  </sheetViews>
  <sheetFormatPr defaultRowHeight="15" x14ac:dyDescent="0.25"/>
  <sheetData>
    <row r="1" spans="1:1" ht="15.75" thickBot="1" x14ac:dyDescent="0.3"/>
    <row r="2" spans="1:1" x14ac:dyDescent="0.25">
      <c r="A2" s="1" t="s">
        <v>119</v>
      </c>
    </row>
    <row r="3" spans="1:1" ht="15.75" thickBot="1" x14ac:dyDescent="0.3">
      <c r="A3" s="2" t="s">
        <v>136</v>
      </c>
    </row>
    <row r="4" spans="1:1" ht="15.75" thickBot="1" x14ac:dyDescent="0.3"/>
    <row r="5" spans="1:1" x14ac:dyDescent="0.25">
      <c r="A5" s="1" t="s">
        <v>120</v>
      </c>
    </row>
    <row r="6" spans="1:1" x14ac:dyDescent="0.25">
      <c r="A6" s="3" t="s">
        <v>137</v>
      </c>
    </row>
    <row r="7" spans="1:1" x14ac:dyDescent="0.25">
      <c r="A7" s="3" t="s">
        <v>152</v>
      </c>
    </row>
    <row r="8" spans="1:1" x14ac:dyDescent="0.25">
      <c r="A8" s="3" t="s">
        <v>157</v>
      </c>
    </row>
    <row r="9" spans="1:1" x14ac:dyDescent="0.25">
      <c r="A9" s="3" t="s">
        <v>165</v>
      </c>
    </row>
    <row r="10" spans="1:1" x14ac:dyDescent="0.25">
      <c r="A10" s="3" t="s">
        <v>146</v>
      </c>
    </row>
    <row r="11" spans="1:1" x14ac:dyDescent="0.25">
      <c r="A11" s="3" t="s">
        <v>160</v>
      </c>
    </row>
    <row r="12" spans="1:1" ht="15.75" thickBot="1" x14ac:dyDescent="0.3">
      <c r="A12" s="2" t="s">
        <v>163</v>
      </c>
    </row>
  </sheetData>
  <customSheetViews>
    <customSheetView guid="{A90951F7-ADB6-4486-81B1-49E227A79FFE}" state="hidden">
      <selection activeCell="H10" sqref="H10"/>
      <pageMargins left="0" right="0" top="0" bottom="0" header="0" footer="0"/>
    </customSheetView>
    <customSheetView guid="{68C69B13-6485-41D4-843B-152D6027A679}" state="hidden">
      <selection activeCell="H10" sqref="H10"/>
      <pageMargins left="0" right="0" top="0" bottom="0" header="0" footer="0"/>
    </customSheetView>
    <customSheetView guid="{E70B79AA-6D25-4E26-9610-F332E6FB3494}" state="hidden">
      <selection activeCell="H10" sqref="H10"/>
      <pageMargins left="0" right="0" top="0" bottom="0" header="0" footer="0"/>
    </customSheetView>
    <customSheetView guid="{5582A930-0F9A-4EC8-B4DE-01F132FD8175}" state="hidden">
      <selection activeCell="H10" sqref="H10"/>
      <pageMargins left="0" right="0" top="0" bottom="0" header="0" footer="0"/>
    </customSheetView>
    <customSheetView guid="{470E5601-347B-462E-B45C-66E1F09398AB}" state="hidden">
      <selection activeCell="H10" sqref="H10"/>
      <pageMargins left="0" right="0" top="0" bottom="0" header="0" footer="0"/>
    </customSheetView>
  </customSheetViews>
  <pageMargins left="0.7" right="0.7" top="0.75" bottom="0.75" header="0.3" footer="0.3"/>
  <headerFooter>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4FD1FF"/>
    <pageSetUpPr fitToPage="1"/>
  </sheetPr>
  <dimension ref="A1:H17"/>
  <sheetViews>
    <sheetView zoomScaleNormal="100" workbookViewId="0">
      <selection activeCell="D4" sqref="D4"/>
    </sheetView>
  </sheetViews>
  <sheetFormatPr defaultColWidth="8.7109375" defaultRowHeight="15" x14ac:dyDescent="0.25"/>
  <cols>
    <col min="1" max="1" width="143" style="46" customWidth="1"/>
    <col min="2" max="2" width="28" style="46" bestFit="1" customWidth="1"/>
    <col min="3" max="3" width="33.42578125" style="46" customWidth="1"/>
    <col min="4" max="16384" width="8.7109375" style="46"/>
  </cols>
  <sheetData>
    <row r="1" spans="1:8" ht="51.75" customHeight="1" x14ac:dyDescent="0.25">
      <c r="A1" s="24" t="s">
        <v>253</v>
      </c>
      <c r="B1" s="50"/>
      <c r="C1" s="50"/>
    </row>
    <row r="2" spans="1:8" ht="21.6" customHeight="1" x14ac:dyDescent="0.25">
      <c r="A2" s="31" t="s">
        <v>3</v>
      </c>
      <c r="B2" s="32" t="s">
        <v>210</v>
      </c>
    </row>
    <row r="3" spans="1:8" ht="50.45" customHeight="1" x14ac:dyDescent="0.25">
      <c r="A3" s="133" t="s">
        <v>348</v>
      </c>
      <c r="B3" s="41" t="s">
        <v>4</v>
      </c>
    </row>
    <row r="4" spans="1:8" ht="137.1" customHeight="1" x14ac:dyDescent="0.25">
      <c r="A4" s="133" t="s">
        <v>417</v>
      </c>
      <c r="B4" s="41" t="s">
        <v>4</v>
      </c>
    </row>
    <row r="5" spans="1:8" ht="108.95" customHeight="1" x14ac:dyDescent="0.25">
      <c r="A5" s="133" t="s">
        <v>396</v>
      </c>
      <c r="B5" s="41" t="s">
        <v>4</v>
      </c>
    </row>
    <row r="6" spans="1:8" ht="67.5" customHeight="1" x14ac:dyDescent="0.25">
      <c r="A6" s="133" t="s">
        <v>418</v>
      </c>
      <c r="B6" s="41" t="s">
        <v>4</v>
      </c>
    </row>
    <row r="7" spans="1:8" ht="77.099999999999994" customHeight="1" x14ac:dyDescent="0.25">
      <c r="A7" s="134" t="s">
        <v>310</v>
      </c>
      <c r="B7" s="41" t="s">
        <v>4</v>
      </c>
    </row>
    <row r="8" spans="1:8" ht="38.1" customHeight="1" x14ac:dyDescent="0.25">
      <c r="A8" s="134" t="s">
        <v>223</v>
      </c>
      <c r="B8" s="41" t="s">
        <v>4</v>
      </c>
    </row>
    <row r="9" spans="1:8" ht="189.95" customHeight="1" x14ac:dyDescent="0.25">
      <c r="A9" s="133" t="s">
        <v>370</v>
      </c>
      <c r="B9" s="41" t="s">
        <v>4</v>
      </c>
    </row>
    <row r="10" spans="1:8" ht="35.450000000000003" customHeight="1" x14ac:dyDescent="0.25">
      <c r="A10" s="133" t="s">
        <v>388</v>
      </c>
      <c r="B10" s="41" t="s">
        <v>4</v>
      </c>
    </row>
    <row r="11" spans="1:8" ht="35.450000000000003" customHeight="1" x14ac:dyDescent="0.25">
      <c r="A11" s="134" t="s">
        <v>287</v>
      </c>
      <c r="B11" s="41" t="s">
        <v>4</v>
      </c>
      <c r="C11" s="124"/>
      <c r="H11" s="46" t="s">
        <v>5</v>
      </c>
    </row>
    <row r="12" spans="1:8" ht="38.450000000000003" customHeight="1" x14ac:dyDescent="0.25">
      <c r="A12" s="133" t="s">
        <v>224</v>
      </c>
      <c r="B12" s="41" t="s">
        <v>4</v>
      </c>
    </row>
    <row r="13" spans="1:8" ht="36.950000000000003" customHeight="1" x14ac:dyDescent="0.25">
      <c r="A13" s="133" t="s">
        <v>311</v>
      </c>
      <c r="B13" s="41" t="s">
        <v>4</v>
      </c>
      <c r="C13" s="124"/>
    </row>
    <row r="14" spans="1:8" ht="36.950000000000003" customHeight="1" x14ac:dyDescent="0.25">
      <c r="A14" s="133" t="s">
        <v>290</v>
      </c>
      <c r="B14" s="41" t="s">
        <v>4</v>
      </c>
    </row>
    <row r="15" spans="1:8" ht="50.45" customHeight="1" x14ac:dyDescent="0.25">
      <c r="A15" s="133" t="s">
        <v>389</v>
      </c>
      <c r="B15" s="41" t="s">
        <v>4</v>
      </c>
    </row>
    <row r="17" spans="1:1" x14ac:dyDescent="0.25">
      <c r="A17" s="65"/>
    </row>
  </sheetData>
  <sheetProtection algorithmName="SHA-512" hashValue="aKECutZn4jCyDVtINqWHJI0wp2stjNFCKG/FSxUSYk4s5+Y4Q89WbHeoZDuUng74xz2ixg1W8L3ndhULTePSoA==" saltValue="6t5aRda5nnZbN3atwAiang==" spinCount="100000" sheet="1" formatCells="0" formatColumns="0" formatRows="0" insertHyperlinks="0"/>
  <dataConsolidate/>
  <customSheetViews>
    <customSheetView guid="{A90951F7-ADB6-4486-81B1-49E227A79FFE}" fitToPage="1" topLeftCell="A4">
      <selection activeCell="C25" sqref="C25"/>
      <pageMargins left="0" right="0" top="0" bottom="0" header="0" footer="0"/>
      <pageSetup paperSize="9" scale="78" orientation="landscape" r:id="rId1"/>
    </customSheetView>
    <customSheetView guid="{68C69B13-6485-41D4-843B-152D6027A679}" fitToPage="1">
      <selection activeCell="B2" sqref="B2:C2"/>
      <pageMargins left="0" right="0" top="0" bottom="0" header="0" footer="0"/>
      <pageSetup paperSize="9" scale="78" orientation="landscape" r:id="rId2"/>
    </customSheetView>
    <customSheetView guid="{E70B79AA-6D25-4E26-9610-F332E6FB3494}" fitToPage="1" topLeftCell="A7">
      <selection activeCell="C13" sqref="C13"/>
      <pageMargins left="0" right="0" top="0" bottom="0" header="0" footer="0"/>
      <pageSetup paperSize="9" scale="78" orientation="landscape" r:id="rId3"/>
    </customSheetView>
    <customSheetView guid="{5582A930-0F9A-4EC8-B4DE-01F132FD8175}" fitToPage="1" topLeftCell="A3">
      <selection activeCell="C4" sqref="C4"/>
      <pageMargins left="0" right="0" top="0" bottom="0" header="0" footer="0"/>
      <pageSetup paperSize="9" scale="78" orientation="landscape" r:id="rId4"/>
    </customSheetView>
    <customSheetView guid="{470E5601-347B-462E-B45C-66E1F09398AB}" fitToPage="1">
      <selection activeCell="G7" sqref="G7"/>
      <pageMargins left="0" right="0" top="0" bottom="0" header="0" footer="0"/>
      <pageSetup paperSize="9" scale="78" orientation="landscape" r:id="rId5"/>
    </customSheetView>
  </customSheetViews>
  <dataValidations count="2">
    <dataValidation type="list" allowBlank="1" showInputMessage="1" showErrorMessage="1" sqref="B11:B14" xr:uid="{52106297-858F-488A-9BE1-E10F800828B2}">
      <formula1>"Yes, No"</formula1>
    </dataValidation>
    <dataValidation type="list" allowBlank="1" showInputMessage="1" showErrorMessage="1" sqref="B15" xr:uid="{D6B7D6DF-E3F0-4575-89B8-2C3734349C80}">
      <formula1>"Yes, No, N/A"</formula1>
    </dataValidation>
  </dataValidations>
  <pageMargins left="0.7" right="0.7" top="0.75" bottom="0.75" header="0.3" footer="0.3"/>
  <pageSetup paperSize="9" scale="47" orientation="portrait" r:id="rId6"/>
  <headerFooter>
    <oddHeader>&amp;C&amp;"Aptos"&amp;14&amp;KFF0000 OFFICIAL&amp;1#_x000D_</oddHeader>
    <oddFooter>&amp;C_x000D_&amp;1#&amp;"Aptos"&amp;14&amp;KFF0000 OFFICIAL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Dropdowns!$H$2:$H$3</xm:f>
          </x14:formula1>
          <xm:sqref>B11:B14 B3:B10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4FD1FF"/>
  </sheetPr>
  <dimension ref="A1:G58"/>
  <sheetViews>
    <sheetView zoomScaleNormal="100" workbookViewId="0">
      <selection sqref="A1:B1"/>
    </sheetView>
  </sheetViews>
  <sheetFormatPr defaultColWidth="9.28515625" defaultRowHeight="15" x14ac:dyDescent="0.25"/>
  <cols>
    <col min="1" max="1" width="98.42578125" style="39" customWidth="1"/>
    <col min="2" max="3" width="46.28515625" style="39" customWidth="1"/>
    <col min="4" max="4" width="37" style="39" customWidth="1"/>
    <col min="5" max="16384" width="9.28515625" style="46"/>
  </cols>
  <sheetData>
    <row r="1" spans="1:5" ht="35.25" customHeight="1" x14ac:dyDescent="0.25">
      <c r="A1" s="208" t="s">
        <v>206</v>
      </c>
      <c r="B1" s="208"/>
      <c r="C1" s="52"/>
      <c r="D1" s="46"/>
    </row>
    <row r="2" spans="1:5" ht="25.5" customHeight="1" thickBot="1" x14ac:dyDescent="0.4">
      <c r="A2" s="178" t="s">
        <v>207</v>
      </c>
      <c r="B2" s="53"/>
      <c r="C2" s="53"/>
      <c r="D2" s="53"/>
      <c r="E2" s="53"/>
    </row>
    <row r="3" spans="1:5" ht="20.100000000000001" customHeight="1" x14ac:dyDescent="0.25">
      <c r="A3" s="34" t="s">
        <v>6</v>
      </c>
      <c r="B3" s="35" t="s">
        <v>11</v>
      </c>
      <c r="C3" s="46"/>
      <c r="D3" s="46"/>
    </row>
    <row r="4" spans="1:5" s="47" customFormat="1" ht="35.450000000000003" customHeight="1" x14ac:dyDescent="0.25">
      <c r="A4" s="29" t="s">
        <v>255</v>
      </c>
      <c r="B4" s="45"/>
    </row>
    <row r="5" spans="1:5" s="47" customFormat="1" ht="35.450000000000003" customHeight="1" x14ac:dyDescent="0.25">
      <c r="A5" s="23" t="s">
        <v>225</v>
      </c>
      <c r="B5" s="45"/>
    </row>
    <row r="6" spans="1:5" s="47" customFormat="1" ht="50.25" customHeight="1" x14ac:dyDescent="0.25">
      <c r="A6" s="30" t="s">
        <v>254</v>
      </c>
      <c r="B6" s="45"/>
    </row>
    <row r="7" spans="1:5" ht="135.75" x14ac:dyDescent="0.25">
      <c r="A7" s="93" t="s">
        <v>346</v>
      </c>
      <c r="B7" s="45"/>
      <c r="C7" s="46"/>
      <c r="D7" s="46"/>
    </row>
    <row r="8" spans="1:5" ht="297.75" customHeight="1" x14ac:dyDescent="0.25">
      <c r="A8" s="22" t="s">
        <v>397</v>
      </c>
      <c r="B8" s="45"/>
      <c r="C8" s="46"/>
      <c r="D8" s="46"/>
    </row>
    <row r="9" spans="1:5" ht="78.95" customHeight="1" x14ac:dyDescent="0.25">
      <c r="A9" s="93" t="s">
        <v>371</v>
      </c>
      <c r="B9" s="91" t="s">
        <v>4</v>
      </c>
      <c r="C9" s="203" t="str">
        <f>IF(OR($B$9="",$B$9="Select from drop down menu"),"Project stream must be selected","")</f>
        <v>Project stream must be selected</v>
      </c>
      <c r="D9" s="46"/>
    </row>
    <row r="10" spans="1:5" ht="44.1" customHeight="1" x14ac:dyDescent="0.25">
      <c r="A10" s="93" t="s">
        <v>419</v>
      </c>
      <c r="B10" s="91" t="s">
        <v>4</v>
      </c>
      <c r="C10" s="203" t="str">
        <f>IF(OR($B$10="",$B$10="Select from drop down menu"),"Program objective must be selected","")</f>
        <v>Program objective must be selected</v>
      </c>
      <c r="D10" s="46"/>
    </row>
    <row r="11" spans="1:5" ht="59.1" customHeight="1" x14ac:dyDescent="0.25">
      <c r="A11" s="131" t="s">
        <v>398</v>
      </c>
      <c r="B11" s="91" t="s">
        <v>4</v>
      </c>
      <c r="C11" s="83"/>
      <c r="D11" s="46"/>
    </row>
    <row r="12" spans="1:5" ht="87" customHeight="1" x14ac:dyDescent="0.25">
      <c r="A12" s="132" t="s">
        <v>268</v>
      </c>
      <c r="B12" s="91"/>
      <c r="C12" s="46"/>
      <c r="D12" s="46"/>
    </row>
    <row r="13" spans="1:5" s="47" customFormat="1" ht="36.6" customHeight="1" x14ac:dyDescent="0.25">
      <c r="A13" s="30" t="s">
        <v>7</v>
      </c>
      <c r="B13" s="37" t="s">
        <v>4</v>
      </c>
    </row>
    <row r="14" spans="1:5" s="47" customFormat="1" ht="138.75" customHeight="1" thickBot="1" x14ac:dyDescent="0.3">
      <c r="A14" s="40" t="s">
        <v>257</v>
      </c>
      <c r="B14" s="42"/>
    </row>
    <row r="15" spans="1:5" s="47" customFormat="1" ht="33.75" customHeight="1" x14ac:dyDescent="0.25"/>
    <row r="16" spans="1:5" ht="21" x14ac:dyDescent="0.25">
      <c r="A16" s="53" t="s">
        <v>209</v>
      </c>
      <c r="B16" s="53"/>
      <c r="C16" s="46"/>
      <c r="D16" s="46"/>
    </row>
    <row r="17" spans="1:7" ht="21.6" customHeight="1" x14ac:dyDescent="0.25">
      <c r="A17" s="84" t="s">
        <v>390</v>
      </c>
      <c r="B17" s="85"/>
      <c r="C17" s="46"/>
      <c r="D17" s="46"/>
    </row>
    <row r="18" spans="1:7" ht="21.6" customHeight="1" x14ac:dyDescent="0.25">
      <c r="A18" s="31" t="s">
        <v>6</v>
      </c>
      <c r="B18" s="32" t="s">
        <v>11</v>
      </c>
      <c r="C18" s="46"/>
      <c r="D18" s="46"/>
    </row>
    <row r="19" spans="1:7" ht="31.5" customHeight="1" x14ac:dyDescent="0.25">
      <c r="A19" s="27" t="s">
        <v>226</v>
      </c>
      <c r="B19" s="43"/>
      <c r="C19" s="46"/>
      <c r="D19" s="46"/>
    </row>
    <row r="20" spans="1:7" ht="30.75" x14ac:dyDescent="0.25">
      <c r="A20" s="27" t="s">
        <v>227</v>
      </c>
      <c r="B20" s="43"/>
      <c r="C20" s="46"/>
      <c r="D20" s="46"/>
    </row>
    <row r="21" spans="1:7" ht="74.45" customHeight="1" x14ac:dyDescent="0.25">
      <c r="A21" s="27" t="s">
        <v>256</v>
      </c>
      <c r="B21" s="43"/>
      <c r="C21" s="46"/>
      <c r="D21" s="46"/>
    </row>
    <row r="22" spans="1:7" ht="100.5" customHeight="1" x14ac:dyDescent="0.25">
      <c r="A22" s="27" t="s">
        <v>228</v>
      </c>
      <c r="B22" s="43"/>
      <c r="C22" s="46"/>
      <c r="D22" s="46"/>
    </row>
    <row r="23" spans="1:7" ht="33.950000000000003" customHeight="1" x14ac:dyDescent="0.25">
      <c r="A23" s="46"/>
      <c r="B23" s="46"/>
      <c r="C23" s="46"/>
      <c r="D23" s="46"/>
    </row>
    <row r="24" spans="1:7" ht="21.75" thickBot="1" x14ac:dyDescent="0.4">
      <c r="A24" s="179" t="s">
        <v>372</v>
      </c>
      <c r="B24" s="46"/>
      <c r="C24" s="46"/>
      <c r="D24" s="46"/>
    </row>
    <row r="25" spans="1:7" ht="15.75" x14ac:dyDescent="0.25">
      <c r="A25" s="34" t="s">
        <v>6</v>
      </c>
      <c r="B25" s="35" t="s">
        <v>11</v>
      </c>
      <c r="C25" s="46"/>
      <c r="D25" s="46"/>
    </row>
    <row r="26" spans="1:7" ht="289.5" customHeight="1" x14ac:dyDescent="0.25">
      <c r="A26" s="29" t="s">
        <v>399</v>
      </c>
      <c r="B26" s="45" t="s">
        <v>4</v>
      </c>
      <c r="C26" s="196" t="str" cm="1">
        <f t="array" ref="C26">IFERROR(_xlfn.IFS(B27="State/Territory Government","The Program will contribute up to 50% of the total project cost for all projects managed by states and territories, regardless of project location.",AND(B27="Local Government Authority (LGA)",B26="Urban"),"The Program will contribute up to 50% of the total project cost for LGA projects located in urban areas.",AND(B27="Local Government Authority (LGA)",B26="Regional"),"The Program will contribute up to 80% of the total project cost for LGA projects located in regional areas.",AND(B27="Local Government Authority (LGA)",B26="Remote"),"The Program will contribute up to 90% of the total project cost for LGA projects located in remote areas."),"")</f>
        <v/>
      </c>
      <c r="D26" s="46"/>
    </row>
    <row r="27" spans="1:7" ht="37.5" customHeight="1" x14ac:dyDescent="0.25">
      <c r="A27" s="29" t="s">
        <v>360</v>
      </c>
      <c r="B27" s="45" t="s">
        <v>4</v>
      </c>
      <c r="C27" s="46"/>
      <c r="D27" s="46"/>
    </row>
    <row r="28" spans="1:7" customFormat="1" ht="33.75" customHeight="1" x14ac:dyDescent="0.25">
      <c r="B28" s="46"/>
      <c r="C28" s="46"/>
      <c r="D28" s="46"/>
    </row>
    <row r="29" spans="1:7" s="59" customFormat="1" ht="21" x14ac:dyDescent="0.25">
      <c r="A29" s="177" t="s">
        <v>183</v>
      </c>
      <c r="B29" s="46"/>
      <c r="C29" s="46"/>
      <c r="D29" s="54"/>
      <c r="E29" s="46"/>
      <c r="F29" s="46"/>
      <c r="G29" s="46"/>
    </row>
    <row r="30" spans="1:7" s="59" customFormat="1" ht="30.75" customHeight="1" x14ac:dyDescent="0.25">
      <c r="A30" s="211" t="s">
        <v>12</v>
      </c>
      <c r="B30" s="212"/>
      <c r="C30" s="55"/>
      <c r="D30" s="47"/>
      <c r="E30" s="47"/>
      <c r="F30" s="47"/>
      <c r="G30" s="47"/>
    </row>
    <row r="31" spans="1:7" s="59" customFormat="1" ht="15.6" customHeight="1" x14ac:dyDescent="0.25">
      <c r="A31" s="213" t="s">
        <v>13</v>
      </c>
      <c r="B31" s="214"/>
      <c r="C31" s="56"/>
      <c r="D31" s="47"/>
      <c r="E31" s="47"/>
      <c r="F31" s="47"/>
      <c r="G31" s="47"/>
    </row>
    <row r="32" spans="1:7" s="59" customFormat="1" ht="16.5" thickBot="1" x14ac:dyDescent="0.3">
      <c r="A32" s="57"/>
      <c r="B32" s="58"/>
      <c r="C32" s="56"/>
      <c r="D32" s="47"/>
      <c r="E32" s="47"/>
      <c r="F32" s="47"/>
      <c r="G32" s="47"/>
    </row>
    <row r="33" spans="1:7" s="59" customFormat="1" ht="20.100000000000001" customHeight="1" x14ac:dyDescent="0.25">
      <c r="A33" s="34" t="s">
        <v>14</v>
      </c>
      <c r="B33" s="36" t="s">
        <v>11</v>
      </c>
      <c r="C33" s="28"/>
      <c r="D33" s="47"/>
      <c r="E33" s="47"/>
      <c r="F33" s="47"/>
      <c r="G33" s="47"/>
    </row>
    <row r="34" spans="1:7" s="59" customFormat="1" ht="54.75" customHeight="1" thickBot="1" x14ac:dyDescent="0.3">
      <c r="A34" s="176" t="s">
        <v>400</v>
      </c>
      <c r="B34" s="44" t="s">
        <v>4</v>
      </c>
      <c r="C34" s="28"/>
      <c r="D34" s="47"/>
      <c r="E34" s="47"/>
      <c r="F34" s="47"/>
      <c r="G34" s="47"/>
    </row>
    <row r="35" spans="1:7" s="59" customFormat="1" ht="27" customHeight="1" x14ac:dyDescent="0.25">
      <c r="A35" s="159"/>
      <c r="B35" s="76"/>
      <c r="C35" s="28"/>
      <c r="D35" s="47"/>
      <c r="E35" s="47"/>
      <c r="F35" s="47"/>
      <c r="G35" s="47"/>
    </row>
    <row r="36" spans="1:7" s="59" customFormat="1" ht="17.649999999999999" customHeight="1" x14ac:dyDescent="0.25">
      <c r="A36" s="209" t="s">
        <v>15</v>
      </c>
      <c r="B36" s="210"/>
      <c r="C36" s="210"/>
      <c r="D36" s="47"/>
      <c r="E36" s="47"/>
      <c r="F36" s="47"/>
      <c r="G36" s="47"/>
    </row>
    <row r="37" spans="1:7" s="59" customFormat="1" ht="31.5" x14ac:dyDescent="0.25">
      <c r="A37" s="86" t="s">
        <v>6</v>
      </c>
      <c r="B37" s="86" t="s">
        <v>17</v>
      </c>
      <c r="C37" s="86" t="s">
        <v>18</v>
      </c>
      <c r="D37" s="32" t="s">
        <v>16</v>
      </c>
      <c r="E37" s="47"/>
      <c r="F37" s="47"/>
      <c r="G37" s="47"/>
    </row>
    <row r="38" spans="1:7" s="59" customFormat="1" ht="32.450000000000003" customHeight="1" x14ac:dyDescent="0.25">
      <c r="A38" s="27" t="s">
        <v>218</v>
      </c>
      <c r="B38" s="43"/>
      <c r="C38" s="43"/>
      <c r="D38" s="87" t="str">
        <f>HYPERLINK("https://maps.google.com/?q=" &amp;B38 &amp;"," &amp;C38)</f>
        <v>https://maps.google.com/?q=,</v>
      </c>
      <c r="E38" s="47"/>
      <c r="F38" s="47"/>
      <c r="G38" s="47"/>
    </row>
    <row r="39" spans="1:7" s="59" customFormat="1" ht="29.45" customHeight="1" x14ac:dyDescent="0.25">
      <c r="A39" s="60"/>
      <c r="B39" s="55"/>
      <c r="C39" s="55"/>
      <c r="D39" s="47"/>
      <c r="E39" s="47"/>
      <c r="F39" s="47"/>
      <c r="G39" s="47"/>
    </row>
    <row r="40" spans="1:7" s="59" customFormat="1" ht="19.5" customHeight="1" x14ac:dyDescent="0.25">
      <c r="A40" s="209" t="s">
        <v>19</v>
      </c>
      <c r="B40" s="210"/>
      <c r="C40" s="210"/>
      <c r="D40" s="47"/>
      <c r="E40" s="47"/>
      <c r="F40" s="47"/>
      <c r="G40" s="47"/>
    </row>
    <row r="41" spans="1:7" s="59" customFormat="1" ht="31.5" x14ac:dyDescent="0.25">
      <c r="A41" s="86" t="s">
        <v>20</v>
      </c>
      <c r="B41" s="86" t="s">
        <v>17</v>
      </c>
      <c r="C41" s="86" t="s">
        <v>18</v>
      </c>
      <c r="D41" s="32" t="s">
        <v>16</v>
      </c>
      <c r="E41" s="47"/>
      <c r="F41" s="47"/>
      <c r="G41" s="47"/>
    </row>
    <row r="42" spans="1:7" s="59" customFormat="1" ht="15.75" x14ac:dyDescent="0.25">
      <c r="A42" s="27" t="s">
        <v>185</v>
      </c>
      <c r="B42" s="43"/>
      <c r="C42" s="43"/>
      <c r="D42" s="207" t="str">
        <f>HYPERLINK("https://www.google.com.au/maps/dir/" &amp;B42 &amp;"," &amp;C42 &amp; "/" &amp; B43 &amp; "," &amp; C43)</f>
        <v>https://www.google.com.au/maps/dir/,/,</v>
      </c>
      <c r="E42" s="47"/>
      <c r="F42" s="47"/>
      <c r="G42" s="47"/>
    </row>
    <row r="43" spans="1:7" s="59" customFormat="1" ht="15.75" x14ac:dyDescent="0.25">
      <c r="A43" s="27" t="s">
        <v>21</v>
      </c>
      <c r="B43" s="43"/>
      <c r="C43" s="43"/>
      <c r="D43" s="207"/>
      <c r="E43" s="47"/>
      <c r="F43" s="47"/>
      <c r="G43" s="47"/>
    </row>
    <row r="44" spans="1:7" s="59" customFormat="1" ht="31.5" x14ac:dyDescent="0.25">
      <c r="A44" s="86" t="s">
        <v>22</v>
      </c>
      <c r="B44" s="86" t="s">
        <v>17</v>
      </c>
      <c r="C44" s="86" t="s">
        <v>18</v>
      </c>
      <c r="D44" s="32" t="s">
        <v>16</v>
      </c>
      <c r="E44" s="47"/>
      <c r="F44" s="47"/>
      <c r="G44" s="47"/>
    </row>
    <row r="45" spans="1:7" s="59" customFormat="1" ht="15.75" x14ac:dyDescent="0.25">
      <c r="A45" s="27" t="s">
        <v>186</v>
      </c>
      <c r="B45" s="43"/>
      <c r="C45" s="43"/>
      <c r="D45" s="207" t="str">
        <f>HYPERLINK("https://www.google.com.au/maps/dir/" &amp;B45 &amp;"," &amp;C45 &amp; "/" &amp; B46 &amp; "," &amp; C46)</f>
        <v>https://www.google.com.au/maps/dir/,/,</v>
      </c>
      <c r="E45" s="47"/>
      <c r="F45" s="47"/>
      <c r="G45" s="47"/>
    </row>
    <row r="46" spans="1:7" s="59" customFormat="1" ht="15.75" x14ac:dyDescent="0.25">
      <c r="A46" s="27" t="s">
        <v>23</v>
      </c>
      <c r="B46" s="43"/>
      <c r="C46" s="43"/>
      <c r="D46" s="207"/>
      <c r="E46" s="47"/>
      <c r="F46" s="47"/>
      <c r="G46" s="47"/>
    </row>
    <row r="47" spans="1:7" s="59" customFormat="1" ht="31.5" x14ac:dyDescent="0.25">
      <c r="A47" s="86" t="s">
        <v>24</v>
      </c>
      <c r="B47" s="86" t="s">
        <v>17</v>
      </c>
      <c r="C47" s="86" t="s">
        <v>18</v>
      </c>
      <c r="D47" s="32" t="s">
        <v>16</v>
      </c>
      <c r="E47" s="47"/>
      <c r="F47" s="47"/>
      <c r="G47" s="47"/>
    </row>
    <row r="48" spans="1:7" s="59" customFormat="1" ht="15.75" x14ac:dyDescent="0.25">
      <c r="A48" s="27" t="s">
        <v>25</v>
      </c>
      <c r="B48" s="43"/>
      <c r="C48" s="43"/>
      <c r="D48" s="207" t="str">
        <f>HYPERLINK("https://www.google.com.au/maps/dir/" &amp;B48 &amp;"," &amp;C48 &amp; "/" &amp; B49 &amp; "," &amp; C49)</f>
        <v>https://www.google.com.au/maps/dir/,/,</v>
      </c>
      <c r="E48" s="47"/>
      <c r="F48" s="47"/>
      <c r="G48" s="47"/>
    </row>
    <row r="49" spans="1:7" s="59" customFormat="1" ht="15.75" x14ac:dyDescent="0.25">
      <c r="A49" s="27" t="s">
        <v>26</v>
      </c>
      <c r="B49" s="43"/>
      <c r="C49" s="43"/>
      <c r="D49" s="207"/>
      <c r="E49" s="47"/>
      <c r="F49" s="47"/>
      <c r="G49" s="47"/>
    </row>
    <row r="50" spans="1:7" s="59" customFormat="1" ht="31.5" x14ac:dyDescent="0.25">
      <c r="A50" s="86" t="s">
        <v>190</v>
      </c>
      <c r="B50" s="86" t="s">
        <v>17</v>
      </c>
      <c r="C50" s="86" t="s">
        <v>18</v>
      </c>
      <c r="D50" s="32" t="s">
        <v>16</v>
      </c>
    </row>
    <row r="51" spans="1:7" s="59" customFormat="1" ht="15.75" x14ac:dyDescent="0.25">
      <c r="A51" s="27" t="s">
        <v>191</v>
      </c>
      <c r="B51" s="43"/>
      <c r="C51" s="43"/>
      <c r="D51" s="207" t="str">
        <f>HYPERLINK("https://www.google.com.au/maps/dir/" &amp;B51 &amp;"," &amp;C51 &amp; "/" &amp; B52 &amp; "," &amp; C52)</f>
        <v>https://www.google.com.au/maps/dir/,/,</v>
      </c>
    </row>
    <row r="52" spans="1:7" s="59" customFormat="1" ht="15.75" x14ac:dyDescent="0.25">
      <c r="A52" s="27" t="s">
        <v>192</v>
      </c>
      <c r="B52" s="43"/>
      <c r="C52" s="43"/>
      <c r="D52" s="207"/>
    </row>
    <row r="53" spans="1:7" ht="31.5" x14ac:dyDescent="0.25">
      <c r="A53" s="86" t="s">
        <v>193</v>
      </c>
      <c r="B53" s="86" t="s">
        <v>17</v>
      </c>
      <c r="C53" s="86" t="s">
        <v>18</v>
      </c>
      <c r="D53" s="32" t="s">
        <v>16</v>
      </c>
    </row>
    <row r="54" spans="1:7" ht="15.75" x14ac:dyDescent="0.25">
      <c r="A54" s="27" t="s">
        <v>194</v>
      </c>
      <c r="B54" s="43"/>
      <c r="C54" s="43"/>
      <c r="D54" s="207" t="str">
        <f>HYPERLINK("https://www.google.com.au/maps/dir/" &amp;B54 &amp;"," &amp;C54 &amp; "/" &amp; B55 &amp; "," &amp; C55)</f>
        <v>https://www.google.com.au/maps/dir/,/,</v>
      </c>
    </row>
    <row r="55" spans="1:7" ht="15.75" x14ac:dyDescent="0.25">
      <c r="A55" s="27" t="s">
        <v>195</v>
      </c>
      <c r="B55" s="43"/>
      <c r="C55" s="43"/>
      <c r="D55" s="207"/>
    </row>
    <row r="56" spans="1:7" ht="31.5" x14ac:dyDescent="0.25">
      <c r="A56" s="86" t="s">
        <v>211</v>
      </c>
      <c r="B56" s="86" t="s">
        <v>17</v>
      </c>
      <c r="C56" s="86" t="s">
        <v>18</v>
      </c>
      <c r="D56" s="32" t="s">
        <v>16</v>
      </c>
    </row>
    <row r="57" spans="1:7" ht="15.75" x14ac:dyDescent="0.25">
      <c r="A57" s="27" t="s">
        <v>212</v>
      </c>
      <c r="B57" s="43"/>
      <c r="C57" s="43"/>
      <c r="D57" s="207" t="str">
        <f>HYPERLINK("https://www.google.com.au/maps/dir/" &amp;B57 &amp;"," &amp;C57 &amp; "/" &amp; B58 &amp; "," &amp; C58)</f>
        <v>https://www.google.com.au/maps/dir/,/,</v>
      </c>
    </row>
    <row r="58" spans="1:7" ht="15.75" x14ac:dyDescent="0.25">
      <c r="A58" s="27" t="s">
        <v>213</v>
      </c>
      <c r="B58" s="43"/>
      <c r="C58" s="43"/>
      <c r="D58" s="207"/>
    </row>
  </sheetData>
  <sheetProtection algorithmName="SHA-512" hashValue="3AIYz/Z6ea0DwMiN6d2poeRz5oUziLsDHhjHwJUydo+A6x9G4/FMZyLdgZmcsz3OgDBTTOeZ+kX0ebCNzh6kwQ==" saltValue="2krTwINqhxVxVlXLZ5WfDw==" spinCount="100000" sheet="1" formatCells="0" formatColumns="0" formatRows="0" insertHyperlinks="0"/>
  <dataConsolidate/>
  <customSheetViews>
    <customSheetView guid="{A90951F7-ADB6-4486-81B1-49E227A79FFE}">
      <selection activeCell="B1" sqref="B1"/>
      <pageMargins left="0" right="0" top="0" bottom="0" header="0" footer="0"/>
      <pageSetup orientation="portrait" r:id="rId1"/>
    </customSheetView>
    <customSheetView guid="{470E5601-347B-462E-B45C-66E1F09398AB}">
      <selection activeCell="B1" sqref="B1"/>
      <pageMargins left="0" right="0" top="0" bottom="0" header="0" footer="0"/>
      <pageSetup orientation="portrait" r:id="rId2"/>
    </customSheetView>
  </customSheetViews>
  <mergeCells count="11">
    <mergeCell ref="D57:D58"/>
    <mergeCell ref="D51:D52"/>
    <mergeCell ref="D54:D55"/>
    <mergeCell ref="A1:B1"/>
    <mergeCell ref="A36:C36"/>
    <mergeCell ref="A30:B30"/>
    <mergeCell ref="A31:B31"/>
    <mergeCell ref="D48:D49"/>
    <mergeCell ref="D45:D46"/>
    <mergeCell ref="D42:D43"/>
    <mergeCell ref="A40:C40"/>
  </mergeCells>
  <conditionalFormatting sqref="A36:D36">
    <cfRule type="expression" dxfId="23" priority="9">
      <formula>ISNUMBER(SEARCH("Option B",$B$34))</formula>
    </cfRule>
  </conditionalFormatting>
  <conditionalFormatting sqref="A37:D38">
    <cfRule type="expression" dxfId="22" priority="8">
      <formula>ISNUMBER(SEARCH("Option B",$B$34))</formula>
    </cfRule>
  </conditionalFormatting>
  <conditionalFormatting sqref="A40:D40">
    <cfRule type="expression" dxfId="21" priority="7">
      <formula>ISNUMBER(SEARCH("Option A",$B$34))</formula>
    </cfRule>
  </conditionalFormatting>
  <conditionalFormatting sqref="A41:D58">
    <cfRule type="expression" dxfId="20" priority="6">
      <formula>ISNUMBER(SEARCH("Option A",$B$34))</formula>
    </cfRule>
  </conditionalFormatting>
  <conditionalFormatting sqref="C9:C10">
    <cfRule type="containsText" dxfId="19" priority="2" operator="containsText" text="Must">
      <formula>NOT(ISERROR(SEARCH("Must",C9)))</formula>
    </cfRule>
  </conditionalFormatting>
  <conditionalFormatting sqref="C26">
    <cfRule type="notContainsBlanks" dxfId="18" priority="10">
      <formula>LEN(TRIM(C26))&gt;0</formula>
    </cfRule>
  </conditionalFormatting>
  <conditionalFormatting sqref="D29">
    <cfRule type="containsText" dxfId="17" priority="5" operator="containsText" text="10%">
      <formula>NOT(ISERROR(SEARCH("10%",D29)))</formula>
    </cfRule>
  </conditionalFormatting>
  <dataValidations count="8">
    <dataValidation type="list" allowBlank="1" showInputMessage="1" showErrorMessage="1" sqref="B34" xr:uid="{FE7E361A-022F-42D9-8616-E3EFD4B6AF48}">
      <formula1>"Select from drop down menu, Option A: Single-point location, Option B: Multiple-point locations"</formula1>
    </dataValidation>
    <dataValidation type="list" allowBlank="1" showInputMessage="1" showErrorMessage="1" sqref="B11 B13" xr:uid="{19A4FD5D-1801-4046-8E33-49EF9D2C6DDE}">
      <formula1>"Yes, No"</formula1>
    </dataValidation>
    <dataValidation type="decimal" allowBlank="1" showInputMessage="1" showErrorMessage="1" error="ERROR - Longitude values must be between -180 and +180 decimal degrees." sqref="C38 C42:C43 C45:C46 C48:C49 C51:C52 C54:C55 C57:C58" xr:uid="{E8EF6A94-BACE-449B-8492-FCEF43BB6F83}">
      <formula1>-180</formula1>
      <formula2>180</formula2>
    </dataValidation>
    <dataValidation type="decimal" allowBlank="1" showInputMessage="1" showErrorMessage="1" error="ERROR - Latitude values must be between -90 and +90 decimal degrees." sqref="B38 B42:B43 B45:B46 B48:B49 B51:B52 B54:B55 B57:B58" xr:uid="{279ED889-E6C7-40F6-9654-1F68C8DAD9BD}">
      <formula1>-90</formula1>
      <formula2>90</formula2>
    </dataValidation>
    <dataValidation type="list" allowBlank="1" showInputMessage="1" showErrorMessage="1" sqref="B9" xr:uid="{0D2BA716-37AA-42F0-BF66-5B2139065A75}">
      <formula1>"Road construction and upgrades, Bridge renewal, Heavy vehicle facilities"</formula1>
    </dataValidation>
    <dataValidation type="list" allowBlank="1" showInputMessage="1" showErrorMessage="1" sqref="B10" xr:uid="{2B50B8CA-FC7A-4155-BFC4-55523338D714}">
      <formula1>"Road safety, Productivity, Road resilience, Sustainability"</formula1>
    </dataValidation>
    <dataValidation type="list" allowBlank="1" showInputMessage="1" showErrorMessage="1" sqref="B26" xr:uid="{E8BEDC9D-C503-40AB-B4CE-FFA4D0A98A98}">
      <formula1>"Urban, Regional, Remote"</formula1>
    </dataValidation>
    <dataValidation type="list" allowBlank="1" showInputMessage="1" showErrorMessage="1" sqref="B27" xr:uid="{6A255428-7F4C-4728-8467-7709969E1656}">
      <formula1>"State/Territory Government, Local Government Authority (LGA)"</formula1>
    </dataValidation>
  </dataValidations>
  <hyperlinks>
    <hyperlink ref="A31:B31" r:id="rId3" display="https://support.google.com/maps/answer/18539?hl=en&amp;co=GENIE.Platform%3DDesktop&amp;oco=2" xr:uid="{5F4BEB18-8A3E-458F-BC14-6C379C94E646}"/>
  </hyperlinks>
  <pageMargins left="0.7" right="0.7" top="0.75" bottom="0.75" header="0.3" footer="0.3"/>
  <pageSetup paperSize="9" orientation="landscape" r:id="rId4"/>
  <headerFooter>
    <oddHeader>&amp;C&amp;"Aptos"&amp;14&amp;KFF0000 OFFICIAL&amp;1#_x000D_</oddHeader>
    <oddFooter>&amp;C_x000D_&amp;1#&amp;"Aptos"&amp;14&amp;KFF0000 OFFICIAL</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98310-5E86-438E-91AB-8910FDFB5E9D}">
  <sheetPr>
    <tabColor rgb="FF4FD1FF"/>
  </sheetPr>
  <dimension ref="A1:H19"/>
  <sheetViews>
    <sheetView workbookViewId="0">
      <selection activeCell="A4" sqref="A4:C4"/>
    </sheetView>
  </sheetViews>
  <sheetFormatPr defaultColWidth="8.7109375" defaultRowHeight="15" x14ac:dyDescent="0.25"/>
  <cols>
    <col min="1" max="1" width="64" style="46" customWidth="1"/>
    <col min="2" max="3" width="28.5703125" style="46" customWidth="1"/>
    <col min="4" max="4" width="95.7109375" style="46" customWidth="1"/>
    <col min="5" max="6" width="8.7109375" style="46"/>
    <col min="7" max="8" width="11.85546875" style="46" bestFit="1" customWidth="1"/>
    <col min="9" max="16384" width="8.7109375" style="46"/>
  </cols>
  <sheetData>
    <row r="1" spans="1:8" ht="39" x14ac:dyDescent="0.25">
      <c r="A1" s="208" t="s">
        <v>295</v>
      </c>
      <c r="B1" s="208"/>
    </row>
    <row r="2" spans="1:8" ht="6" customHeight="1" x14ac:dyDescent="0.25"/>
    <row r="3" spans="1:8" ht="21" x14ac:dyDescent="0.25">
      <c r="A3" s="53" t="s">
        <v>293</v>
      </c>
      <c r="B3" s="65"/>
    </row>
    <row r="4" spans="1:8" ht="52.5" customHeight="1" x14ac:dyDescent="0.25">
      <c r="A4" s="215" t="s">
        <v>391</v>
      </c>
      <c r="B4" s="216"/>
      <c r="C4" s="216"/>
    </row>
    <row r="5" spans="1:8" ht="8.4499999999999993" customHeight="1" x14ac:dyDescent="0.25">
      <c r="A5" s="53"/>
    </row>
    <row r="6" spans="1:8" s="47" customFormat="1" ht="54" customHeight="1" x14ac:dyDescent="0.25">
      <c r="A6" s="135" t="s">
        <v>305</v>
      </c>
      <c r="B6" s="123" t="s">
        <v>4</v>
      </c>
      <c r="C6" s="204" t="str">
        <f>IF(OR($B$6="",$B$6="Select from drop down menu"),"Project Type must be selected","")</f>
        <v>Project Type must be selected</v>
      </c>
    </row>
    <row r="7" spans="1:8" s="47" customFormat="1" ht="12.6" customHeight="1" x14ac:dyDescent="0.25">
      <c r="A7" s="28"/>
      <c r="B7" s="28"/>
      <c r="C7" s="28"/>
    </row>
    <row r="8" spans="1:8" s="47" customFormat="1" ht="48.75" customHeight="1" x14ac:dyDescent="0.25">
      <c r="A8" s="217" t="s">
        <v>422</v>
      </c>
      <c r="B8" s="218"/>
      <c r="C8" s="218"/>
      <c r="G8" s="160"/>
      <c r="H8" s="160"/>
    </row>
    <row r="9" spans="1:8" ht="19.5" customHeight="1" x14ac:dyDescent="0.25">
      <c r="A9" s="31" t="s">
        <v>292</v>
      </c>
      <c r="B9" s="31" t="s">
        <v>189</v>
      </c>
      <c r="C9" s="31" t="s">
        <v>296</v>
      </c>
      <c r="D9" s="158"/>
    </row>
    <row r="10" spans="1:8" ht="36" customHeight="1" x14ac:dyDescent="0.25">
      <c r="A10" s="153" t="str">
        <f>IF($B$6="Design and construction","Completion of pre-construction design","")</f>
        <v/>
      </c>
      <c r="B10" s="137"/>
      <c r="C10" s="154" t="str">
        <f>IF($B$6="Design and Construction",0.1,"")</f>
        <v/>
      </c>
      <c r="D10" s="205" t="str">
        <f>IF(AND($B$6="Design and Construction",$B$10&gt;'Date Calcs'!$A$8),"WARNING - Proposed design completion date exceeds expected timeframes in chapter 4.2 of the Program guidelines, please adjust","")</f>
        <v/>
      </c>
    </row>
    <row r="11" spans="1:8" ht="36" customHeight="1" x14ac:dyDescent="0.25">
      <c r="A11" s="136" t="s">
        <v>181</v>
      </c>
      <c r="B11" s="138"/>
      <c r="C11" s="154" t="str">
        <f>IF($B$6="Design and Construction",0.4,IF($B$6="Construction Only",0.4,""))</f>
        <v/>
      </c>
      <c r="D11" s="204" t="str">
        <f>IF(AND($B$6="Design and Construction",$B$11&gt;'Date Calcs'!$B$8),"WARNING - Proposed construction commencement date exceeds expected timeframes in chapter 4.2 of the Program guidelines, please adjust",IF(AND($B$6="Construction Only",$B$11&gt;'Date Calcs'!$A$13),"WARNING - Proposed construction commencement date exceeds expected timeframes in chapter 4.2 of the Program guidelines, please adjust",""))</f>
        <v/>
      </c>
      <c r="E11" s="129"/>
    </row>
    <row r="12" spans="1:8" ht="36" customHeight="1" x14ac:dyDescent="0.25">
      <c r="A12" s="136" t="s">
        <v>182</v>
      </c>
      <c r="B12" s="138"/>
      <c r="C12" s="154" t="str">
        <f>IF($B$6="Design and Construction",0.3,IF($B$6="Construction Only",0.4,""))</f>
        <v/>
      </c>
      <c r="D12" s="204" t="str">
        <f>IF(AND($B$6="Design and Construction",$B$12&gt;'Date Calcs'!$C$8),"WARNING - Proposed construction completion date exceeds expected timeframes in chapter 4.2 of the Program guidelines, please adjust",IF(AND($B$6="Construction Only",$B$12&gt;'Date Calcs'!$B$13),"WARNING - Proposed construction completion date exceeds expected timeframes in chapter 4.2 of the Program guidelines, please adjust",""))</f>
        <v/>
      </c>
    </row>
    <row r="13" spans="1:8" ht="36" customHeight="1" x14ac:dyDescent="0.25">
      <c r="A13" s="136" t="s">
        <v>294</v>
      </c>
      <c r="B13" s="156" t="str">
        <f>IF(B12="","",EDATE(B12,3))</f>
        <v/>
      </c>
      <c r="C13" s="154" t="str">
        <f>IF($B$6="Design and Construction",0.2,IF($B$6="Construction Only",0.2,""))</f>
        <v/>
      </c>
      <c r="D13" s="162"/>
    </row>
    <row r="14" spans="1:8" ht="36" customHeight="1" x14ac:dyDescent="0.25">
      <c r="A14" s="127" t="s">
        <v>291</v>
      </c>
      <c r="B14" s="128"/>
      <c r="C14" s="155">
        <f>SUM(C10:C13)</f>
        <v>0</v>
      </c>
      <c r="D14" s="157"/>
    </row>
    <row r="15" spans="1:8" ht="18" customHeight="1" x14ac:dyDescent="0.25">
      <c r="A15" s="157"/>
      <c r="B15" s="157"/>
      <c r="C15" s="157"/>
      <c r="D15" s="65"/>
    </row>
    <row r="16" spans="1:8" ht="64.5" customHeight="1" x14ac:dyDescent="0.25">
      <c r="A16" s="162" t="str">
        <f>IF(AND($B$6="Design and Construction",OR(ISBLANK($B$10)=TRUE,ISBLANK($B$11)=TRUE,ISBLANK($B$12)=TRUE)),"ERROR - Milestone dates are incomplete",IF(AND($B$6="Construction Only",OR(ISBLANK($B$11)=TRUE,ISBLANK($B$12)=TRUE)),"ERROR - Milestone dates are incomplete",""))</f>
        <v/>
      </c>
      <c r="B16" s="163" t="str" cm="1">
        <f t="array" ref="B16">_xlfn.LET(_xlpm.dates, _xlfn.TOCOL(B10:B12, 1), IF(COUNT(_xlpm.dates)&lt;2, "", IF(AND(_xlfn.DROP(_xlpm.dates, -1) &lt;= _xlfn.DROP(_xlpm.dates, 1)), "", "ERROR - Milestone dates are not in order")))</f>
        <v/>
      </c>
      <c r="C16" s="158"/>
    </row>
    <row r="17" spans="1:4" s="39" customFormat="1" ht="15.75" x14ac:dyDescent="0.25">
      <c r="A17" s="125"/>
      <c r="B17" s="125"/>
      <c r="C17" s="126"/>
      <c r="D17" s="64"/>
    </row>
    <row r="19" spans="1:4" ht="15.75" x14ac:dyDescent="0.25">
      <c r="A19" s="38"/>
    </row>
  </sheetData>
  <sheetProtection algorithmName="SHA-512" hashValue="5xq4x2GERqsJa6yNpm/uTf3AYabZOj8uh+/0QmtvN1xAdXC2pXVitKi/HSPmPzNtKzcC+izCmhXrusBP9TSFfg==" saltValue="UDrlBLD2MuolftG9nRKBGA==" spinCount="100000" sheet="1" formatCells="0" formatColumns="0" formatRows="0" insertHyperlinks="0"/>
  <mergeCells count="3">
    <mergeCell ref="A1:B1"/>
    <mergeCell ref="A4:C4"/>
    <mergeCell ref="A8:C8"/>
  </mergeCells>
  <conditionalFormatting sqref="A10">
    <cfRule type="containsText" dxfId="16" priority="4" operator="containsText" text="design">
      <formula>NOT(ISERROR(SEARCH("design",A10)))</formula>
    </cfRule>
  </conditionalFormatting>
  <conditionalFormatting sqref="A10:B10">
    <cfRule type="expression" dxfId="15" priority="10">
      <formula>$B$6&lt;&gt;"Design and Construction"</formula>
    </cfRule>
  </conditionalFormatting>
  <conditionalFormatting sqref="A16:B16">
    <cfRule type="containsText" dxfId="14" priority="7" operator="containsText" text="ERROR">
      <formula>NOT(ISERROR(SEARCH("ERROR",A16)))</formula>
    </cfRule>
  </conditionalFormatting>
  <conditionalFormatting sqref="B10">
    <cfRule type="expression" dxfId="13" priority="6">
      <formula>$B$6="Design and Construction"</formula>
    </cfRule>
  </conditionalFormatting>
  <conditionalFormatting sqref="C6">
    <cfRule type="containsText" dxfId="12" priority="1" operator="containsText" text="must">
      <formula>NOT(ISERROR(SEARCH("must",C6)))</formula>
    </cfRule>
  </conditionalFormatting>
  <conditionalFormatting sqref="C10">
    <cfRule type="expression" dxfId="11" priority="9">
      <formula>$B$6&lt;&gt;"Design and Construction"</formula>
    </cfRule>
  </conditionalFormatting>
  <conditionalFormatting sqref="D10:D13">
    <cfRule type="containsText" dxfId="10" priority="2" operator="containsText" text="WARNING">
      <formula>NOT(ISERROR(SEARCH("WARNING",D10)))</formula>
    </cfRule>
  </conditionalFormatting>
  <dataValidations count="1">
    <dataValidation type="list" allowBlank="1" showInputMessage="1" showErrorMessage="1" sqref="B6" xr:uid="{4A958783-42EF-4267-90B7-B4F4A2E9D5B9}">
      <formula1>" Construction Only, Design and Construction"</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date" operator="greaterThanOrEqual" allowBlank="1" showInputMessage="1" showErrorMessage="1" error="ERROR: Date entered is less than 18 weeks after the tranche closure date (i.e. prior to 6 June 2027), or an invalid input was provided." xr:uid="{D0253CF8-509D-41F7-9A33-D013DBC06A27}">
          <x14:formula1>
            <xm:f>'Date Calcs'!$B$3</xm:f>
          </x14:formula1>
          <xm:sqref>B10:B12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ECB1C-A64E-4E7B-BBB6-9A7C7B6AA76F}">
  <sheetPr>
    <tabColor rgb="FF4FD1FF"/>
  </sheetPr>
  <dimension ref="A1:E74"/>
  <sheetViews>
    <sheetView zoomScaleNormal="100" workbookViewId="0">
      <selection activeCell="A9" sqref="A9"/>
    </sheetView>
  </sheetViews>
  <sheetFormatPr defaultColWidth="8.7109375" defaultRowHeight="15" x14ac:dyDescent="0.25"/>
  <cols>
    <col min="1" max="1" width="64.7109375" style="46" customWidth="1"/>
    <col min="2" max="5" width="33.85546875" style="46" customWidth="1"/>
    <col min="6" max="6" width="8.7109375" style="46"/>
    <col min="7" max="8" width="11.85546875" style="46" bestFit="1" customWidth="1"/>
    <col min="9" max="16384" width="8.7109375" style="46"/>
  </cols>
  <sheetData>
    <row r="1" spans="1:5" ht="39" x14ac:dyDescent="0.25">
      <c r="A1" s="208" t="s">
        <v>208</v>
      </c>
      <c r="B1" s="208"/>
    </row>
    <row r="2" spans="1:5" ht="8.4499999999999993" customHeight="1" x14ac:dyDescent="0.25">
      <c r="A2" s="53"/>
    </row>
    <row r="3" spans="1:5" ht="15.75" x14ac:dyDescent="0.25">
      <c r="A3" s="62" t="s">
        <v>313</v>
      </c>
      <c r="B3" s="167"/>
      <c r="C3" s="167"/>
    </row>
    <row r="4" spans="1:5" ht="18" customHeight="1" x14ac:dyDescent="0.25">
      <c r="A4" s="38"/>
      <c r="B4" s="38"/>
      <c r="C4" s="38"/>
      <c r="D4" s="38"/>
    </row>
    <row r="5" spans="1:5" ht="21.75" thickBot="1" x14ac:dyDescent="0.3">
      <c r="A5" s="53" t="s">
        <v>314</v>
      </c>
      <c r="B5" s="38"/>
      <c r="C5" s="38"/>
      <c r="D5" s="38"/>
      <c r="E5" s="129"/>
    </row>
    <row r="6" spans="1:5" ht="33" customHeight="1" x14ac:dyDescent="0.25">
      <c r="A6" s="34" t="s">
        <v>315</v>
      </c>
      <c r="B6" s="175" t="s">
        <v>387</v>
      </c>
      <c r="C6" s="175" t="s">
        <v>386</v>
      </c>
      <c r="D6" s="145" t="s">
        <v>316</v>
      </c>
      <c r="E6" s="35" t="s">
        <v>317</v>
      </c>
    </row>
    <row r="7" spans="1:5" ht="27.95" customHeight="1" x14ac:dyDescent="0.25">
      <c r="A7" s="22" t="s">
        <v>362</v>
      </c>
      <c r="B7" s="43"/>
      <c r="C7" s="43"/>
      <c r="D7" s="43"/>
      <c r="E7" s="197"/>
    </row>
    <row r="8" spans="1:5" ht="27.95" customHeight="1" thickBot="1" x14ac:dyDescent="0.3">
      <c r="A8" s="185" t="s">
        <v>363</v>
      </c>
      <c r="B8" s="106"/>
      <c r="C8" s="106"/>
      <c r="D8" s="106"/>
      <c r="E8" s="198"/>
    </row>
    <row r="9" spans="1:5" ht="21.95" customHeight="1" x14ac:dyDescent="0.25">
      <c r="A9" s="125"/>
      <c r="B9" s="125"/>
      <c r="C9" s="170"/>
      <c r="D9" s="64"/>
    </row>
    <row r="10" spans="1:5" ht="21" x14ac:dyDescent="0.25">
      <c r="A10" s="53" t="s">
        <v>361</v>
      </c>
    </row>
    <row r="11" spans="1:5" ht="16.5" thickBot="1" x14ac:dyDescent="0.3">
      <c r="A11" s="47" t="s">
        <v>365</v>
      </c>
    </row>
    <row r="12" spans="1:5" ht="33" customHeight="1" x14ac:dyDescent="0.25">
      <c r="A12" s="34" t="s">
        <v>315</v>
      </c>
      <c r="B12" s="175" t="s">
        <v>318</v>
      </c>
      <c r="C12" s="175" t="s">
        <v>319</v>
      </c>
      <c r="D12" s="145" t="s">
        <v>316</v>
      </c>
      <c r="E12" s="35" t="s">
        <v>317</v>
      </c>
    </row>
    <row r="13" spans="1:5" ht="35.450000000000003" customHeight="1" x14ac:dyDescent="0.25">
      <c r="A13" s="22" t="s">
        <v>384</v>
      </c>
      <c r="B13" s="43"/>
      <c r="C13" s="43"/>
      <c r="D13" s="43"/>
      <c r="E13" s="43"/>
    </row>
    <row r="14" spans="1:5" ht="35.450000000000003" customHeight="1" x14ac:dyDescent="0.25">
      <c r="A14" s="22" t="s">
        <v>349</v>
      </c>
      <c r="B14" s="43"/>
      <c r="C14" s="43"/>
      <c r="D14" s="43"/>
      <c r="E14" s="43"/>
    </row>
    <row r="15" spans="1:5" ht="35.450000000000003" customHeight="1" x14ac:dyDescent="0.25">
      <c r="A15" s="22" t="s">
        <v>350</v>
      </c>
      <c r="B15" s="43"/>
      <c r="C15" s="43"/>
      <c r="D15" s="43"/>
      <c r="E15" s="43"/>
    </row>
    <row r="16" spans="1:5" ht="35.450000000000003" customHeight="1" thickBot="1" x14ac:dyDescent="0.3">
      <c r="A16" s="191" t="s">
        <v>351</v>
      </c>
      <c r="B16" s="106"/>
      <c r="C16" s="106"/>
      <c r="D16" s="106"/>
      <c r="E16" s="43"/>
    </row>
    <row r="17" spans="1:5" ht="21.95" customHeight="1" x14ac:dyDescent="0.25"/>
    <row r="18" spans="1:5" ht="21" x14ac:dyDescent="0.25">
      <c r="A18" s="53" t="s">
        <v>401</v>
      </c>
    </row>
    <row r="19" spans="1:5" ht="16.5" thickBot="1" x14ac:dyDescent="0.3">
      <c r="A19" s="47" t="s">
        <v>365</v>
      </c>
    </row>
    <row r="20" spans="1:5" ht="33" customHeight="1" x14ac:dyDescent="0.25">
      <c r="A20" s="34" t="s">
        <v>320</v>
      </c>
      <c r="B20" s="175" t="s">
        <v>318</v>
      </c>
      <c r="C20" s="175" t="s">
        <v>319</v>
      </c>
      <c r="D20" s="145" t="s">
        <v>316</v>
      </c>
      <c r="E20" s="35" t="s">
        <v>317</v>
      </c>
    </row>
    <row r="21" spans="1:5" ht="33.6" customHeight="1" x14ac:dyDescent="0.25">
      <c r="A21" s="22" t="s">
        <v>385</v>
      </c>
      <c r="B21" s="43"/>
      <c r="C21" s="43"/>
      <c r="D21" s="43"/>
      <c r="E21" s="108"/>
    </row>
    <row r="22" spans="1:5" ht="33.6" customHeight="1" x14ac:dyDescent="0.25">
      <c r="A22" s="22" t="s">
        <v>352</v>
      </c>
      <c r="B22" s="43"/>
      <c r="C22" s="43"/>
      <c r="D22" s="43"/>
      <c r="E22" s="108"/>
    </row>
    <row r="23" spans="1:5" ht="33.6" customHeight="1" x14ac:dyDescent="0.25">
      <c r="A23" s="22" t="s">
        <v>354</v>
      </c>
      <c r="B23" s="43"/>
      <c r="C23" s="43"/>
      <c r="D23" s="43"/>
      <c r="E23" s="108"/>
    </row>
    <row r="24" spans="1:5" ht="33.6" customHeight="1" x14ac:dyDescent="0.25">
      <c r="A24" s="22" t="s">
        <v>350</v>
      </c>
      <c r="B24" s="43"/>
      <c r="C24" s="43"/>
      <c r="D24" s="43"/>
      <c r="E24" s="108"/>
    </row>
    <row r="25" spans="1:5" ht="33.6" customHeight="1" x14ac:dyDescent="0.25">
      <c r="A25" s="22" t="s">
        <v>353</v>
      </c>
      <c r="B25" s="43"/>
      <c r="C25" s="43"/>
      <c r="D25" s="43"/>
      <c r="E25" s="108"/>
    </row>
    <row r="26" spans="1:5" ht="33.6" customHeight="1" x14ac:dyDescent="0.25">
      <c r="A26" s="22" t="s">
        <v>355</v>
      </c>
      <c r="B26" s="43"/>
      <c r="C26" s="43"/>
      <c r="D26" s="43"/>
      <c r="E26" s="108"/>
    </row>
    <row r="27" spans="1:5" ht="33.6" customHeight="1" x14ac:dyDescent="0.25">
      <c r="A27" s="22" t="s">
        <v>356</v>
      </c>
      <c r="B27" s="43"/>
      <c r="C27" s="199" t="s">
        <v>357</v>
      </c>
      <c r="D27" s="43"/>
      <c r="E27" s="108"/>
    </row>
    <row r="28" spans="1:5" ht="33.6" customHeight="1" thickBot="1" x14ac:dyDescent="0.3">
      <c r="A28" s="191" t="s">
        <v>359</v>
      </c>
      <c r="B28" s="106"/>
      <c r="C28" s="200" t="s">
        <v>357</v>
      </c>
      <c r="D28" s="106"/>
      <c r="E28" s="109"/>
    </row>
    <row r="29" spans="1:5" ht="21.95" customHeight="1" x14ac:dyDescent="0.25"/>
    <row r="30" spans="1:5" ht="21" x14ac:dyDescent="0.25">
      <c r="A30" s="53" t="s">
        <v>366</v>
      </c>
    </row>
    <row r="31" spans="1:5" ht="8.25" customHeight="1" thickBot="1" x14ac:dyDescent="0.3"/>
    <row r="32" spans="1:5" ht="63.6" customHeight="1" thickBot="1" x14ac:dyDescent="0.3">
      <c r="A32" s="189" t="s">
        <v>369</v>
      </c>
      <c r="B32" s="190" t="s">
        <v>4</v>
      </c>
      <c r="C32" s="225" t="str">
        <f>IF(AND(OR($B$32="",$B$32="Select from drop down menu"),'Project Summary'!$B$9="Heavy vehicle facilities"),"Heavy vehicle facility type has not been selected","")</f>
        <v/>
      </c>
      <c r="D32" s="225"/>
    </row>
    <row r="33" spans="1:5" ht="21.95" customHeight="1" x14ac:dyDescent="0.25">
      <c r="A33" s="158"/>
      <c r="B33" s="158"/>
      <c r="C33" s="162"/>
      <c r="D33" s="158"/>
      <c r="E33" s="158"/>
    </row>
    <row r="34" spans="1:5" ht="18.75" x14ac:dyDescent="0.25">
      <c r="A34" s="172" t="s">
        <v>367</v>
      </c>
      <c r="B34" s="158"/>
      <c r="C34" s="158"/>
      <c r="D34" s="158"/>
      <c r="E34" s="158"/>
    </row>
    <row r="35" spans="1:5" ht="8.25" customHeight="1" x14ac:dyDescent="0.25">
      <c r="A35" s="171"/>
      <c r="B35" s="158"/>
      <c r="C35" s="158"/>
      <c r="D35" s="158"/>
      <c r="E35" s="158"/>
    </row>
    <row r="36" spans="1:5" ht="17.25" x14ac:dyDescent="0.25">
      <c r="A36" s="193" t="s">
        <v>321</v>
      </c>
      <c r="B36" s="158"/>
      <c r="C36" s="158"/>
      <c r="D36" s="158"/>
      <c r="E36" s="158"/>
    </row>
    <row r="37" spans="1:5" ht="16.5" thickBot="1" x14ac:dyDescent="0.3">
      <c r="A37" s="173" t="s">
        <v>358</v>
      </c>
      <c r="B37" s="158"/>
      <c r="C37" s="158"/>
      <c r="D37" s="158"/>
      <c r="E37" s="158"/>
    </row>
    <row r="38" spans="1:5" ht="33" customHeight="1" x14ac:dyDescent="0.25">
      <c r="A38" s="168" t="s">
        <v>30</v>
      </c>
      <c r="B38" s="145" t="s">
        <v>322</v>
      </c>
      <c r="C38" s="145" t="s">
        <v>345</v>
      </c>
      <c r="D38" s="146" t="s">
        <v>317</v>
      </c>
    </row>
    <row r="39" spans="1:5" ht="30.95" customHeight="1" x14ac:dyDescent="0.25">
      <c r="A39" s="169" t="s">
        <v>323</v>
      </c>
      <c r="B39" s="183"/>
      <c r="C39" s="183"/>
      <c r="D39" s="201"/>
    </row>
    <row r="40" spans="1:5" ht="60.75" x14ac:dyDescent="0.25">
      <c r="A40" s="181" t="s">
        <v>402</v>
      </c>
      <c r="B40" s="183"/>
      <c r="C40" s="183"/>
      <c r="D40" s="201"/>
    </row>
    <row r="41" spans="1:5" ht="30.95" customHeight="1" x14ac:dyDescent="0.25">
      <c r="A41" s="169" t="s">
        <v>324</v>
      </c>
      <c r="B41" s="183"/>
      <c r="C41" s="183"/>
      <c r="D41" s="201"/>
    </row>
    <row r="42" spans="1:5" ht="30.75" x14ac:dyDescent="0.25">
      <c r="A42" s="169" t="s">
        <v>403</v>
      </c>
      <c r="B42" s="183"/>
      <c r="C42" s="183"/>
      <c r="D42" s="201"/>
    </row>
    <row r="43" spans="1:5" ht="30.95" customHeight="1" x14ac:dyDescent="0.25">
      <c r="A43" s="169" t="s">
        <v>331</v>
      </c>
      <c r="B43" s="183"/>
      <c r="C43" s="183"/>
      <c r="D43" s="201"/>
    </row>
    <row r="44" spans="1:5" ht="30.95" customHeight="1" x14ac:dyDescent="0.25">
      <c r="A44" s="184" t="s">
        <v>330</v>
      </c>
      <c r="B44" s="183"/>
      <c r="C44" s="183"/>
      <c r="D44" s="201"/>
    </row>
    <row r="45" spans="1:5" ht="30.95" customHeight="1" x14ac:dyDescent="0.25">
      <c r="A45" s="184" t="s">
        <v>329</v>
      </c>
      <c r="B45" s="183"/>
      <c r="C45" s="183"/>
      <c r="D45" s="201"/>
    </row>
    <row r="46" spans="1:5" ht="85.5" customHeight="1" x14ac:dyDescent="0.25">
      <c r="A46" s="169" t="s">
        <v>325</v>
      </c>
      <c r="B46" s="183"/>
      <c r="C46" s="183"/>
      <c r="D46" s="201"/>
    </row>
    <row r="47" spans="1:5" ht="85.5" customHeight="1" x14ac:dyDescent="0.25">
      <c r="A47" s="169" t="s">
        <v>326</v>
      </c>
      <c r="B47" s="183"/>
      <c r="C47" s="183"/>
      <c r="D47" s="201"/>
    </row>
    <row r="48" spans="1:5" ht="30.95" customHeight="1" x14ac:dyDescent="0.25">
      <c r="A48" s="169" t="s">
        <v>327</v>
      </c>
      <c r="B48" s="183"/>
      <c r="C48" s="183"/>
      <c r="D48" s="201"/>
    </row>
    <row r="49" spans="1:4" ht="51.6" customHeight="1" thickBot="1" x14ac:dyDescent="0.3">
      <c r="A49" s="187" t="s">
        <v>328</v>
      </c>
      <c r="B49" s="188"/>
      <c r="C49" s="188"/>
      <c r="D49" s="202"/>
    </row>
    <row r="50" spans="1:4" ht="21.95" customHeight="1" x14ac:dyDescent="0.25"/>
    <row r="51" spans="1:4" ht="17.25" x14ac:dyDescent="0.25">
      <c r="A51" s="192" t="s">
        <v>332</v>
      </c>
    </row>
    <row r="52" spans="1:4" ht="16.5" thickBot="1" x14ac:dyDescent="0.3">
      <c r="A52" s="47" t="s">
        <v>333</v>
      </c>
    </row>
    <row r="53" spans="1:4" ht="33" customHeight="1" x14ac:dyDescent="0.25">
      <c r="A53" s="168" t="s">
        <v>30</v>
      </c>
      <c r="B53" s="221" t="s">
        <v>11</v>
      </c>
      <c r="C53" s="222"/>
      <c r="D53" s="146" t="s">
        <v>317</v>
      </c>
    </row>
    <row r="54" spans="1:4" ht="28.5" customHeight="1" x14ac:dyDescent="0.25">
      <c r="A54" s="169" t="s">
        <v>343</v>
      </c>
      <c r="B54" s="223" t="s">
        <v>334</v>
      </c>
      <c r="C54" s="224"/>
      <c r="D54" s="201"/>
    </row>
    <row r="55" spans="1:4" ht="52.5" customHeight="1" x14ac:dyDescent="0.25">
      <c r="A55" s="169" t="s">
        <v>335</v>
      </c>
      <c r="B55" s="223" t="s">
        <v>334</v>
      </c>
      <c r="C55" s="224"/>
      <c r="D55" s="201"/>
    </row>
    <row r="56" spans="1:4" ht="28.5" customHeight="1" x14ac:dyDescent="0.25">
      <c r="A56" s="169" t="s">
        <v>344</v>
      </c>
      <c r="B56" s="223" t="s">
        <v>334</v>
      </c>
      <c r="C56" s="224"/>
      <c r="D56" s="201"/>
    </row>
    <row r="57" spans="1:4" ht="52.5" customHeight="1" thickBot="1" x14ac:dyDescent="0.3">
      <c r="A57" s="187" t="s">
        <v>336</v>
      </c>
      <c r="B57" s="219" t="s">
        <v>334</v>
      </c>
      <c r="C57" s="220"/>
      <c r="D57" s="202"/>
    </row>
    <row r="58" spans="1:4" ht="21.95" customHeight="1" x14ac:dyDescent="0.25"/>
    <row r="59" spans="1:4" ht="18.75" x14ac:dyDescent="0.25">
      <c r="A59" s="147" t="s">
        <v>368</v>
      </c>
    </row>
    <row r="60" spans="1:4" ht="8.25" customHeight="1" x14ac:dyDescent="0.25">
      <c r="A60" s="53"/>
    </row>
    <row r="61" spans="1:4" ht="17.25" x14ac:dyDescent="0.25">
      <c r="A61" s="192" t="s">
        <v>321</v>
      </c>
    </row>
    <row r="62" spans="1:4" ht="16.5" thickBot="1" x14ac:dyDescent="0.3">
      <c r="A62" s="47" t="s">
        <v>364</v>
      </c>
    </row>
    <row r="63" spans="1:4" ht="33" customHeight="1" x14ac:dyDescent="0.25">
      <c r="A63" s="168" t="s">
        <v>30</v>
      </c>
      <c r="B63" s="145" t="s">
        <v>337</v>
      </c>
      <c r="C63" s="145" t="s">
        <v>338</v>
      </c>
      <c r="D63" s="146" t="s">
        <v>317</v>
      </c>
    </row>
    <row r="64" spans="1:4" ht="31.5" customHeight="1" x14ac:dyDescent="0.25">
      <c r="A64" s="169" t="s">
        <v>339</v>
      </c>
      <c r="B64" s="43"/>
      <c r="C64" s="94"/>
      <c r="D64" s="201"/>
    </row>
    <row r="65" spans="1:4" ht="31.5" customHeight="1" x14ac:dyDescent="0.25">
      <c r="A65" s="181" t="s">
        <v>340</v>
      </c>
      <c r="B65" s="43"/>
      <c r="C65" s="94"/>
      <c r="D65" s="201"/>
    </row>
    <row r="66" spans="1:4" ht="31.5" customHeight="1" x14ac:dyDescent="0.25">
      <c r="A66" s="182" t="s">
        <v>341</v>
      </c>
      <c r="B66" s="43"/>
      <c r="C66" s="94"/>
      <c r="D66" s="201"/>
    </row>
    <row r="67" spans="1:4" ht="31.5" customHeight="1" thickBot="1" x14ac:dyDescent="0.3">
      <c r="A67" s="186" t="s">
        <v>342</v>
      </c>
      <c r="B67" s="106"/>
      <c r="C67" s="106"/>
      <c r="D67" s="202"/>
    </row>
    <row r="68" spans="1:4" ht="21.75" customHeight="1" x14ac:dyDescent="0.25"/>
    <row r="69" spans="1:4" ht="18" customHeight="1" x14ac:dyDescent="0.25">
      <c r="A69" s="147" t="s">
        <v>412</v>
      </c>
    </row>
    <row r="70" spans="1:4" ht="8.25" customHeight="1" x14ac:dyDescent="0.25"/>
    <row r="71" spans="1:4" ht="17.25" x14ac:dyDescent="0.25">
      <c r="A71" s="192" t="s">
        <v>321</v>
      </c>
    </row>
    <row r="72" spans="1:4" ht="16.5" thickBot="1" x14ac:dyDescent="0.3">
      <c r="A72" s="47" t="s">
        <v>413</v>
      </c>
    </row>
    <row r="73" spans="1:4" ht="31.5" x14ac:dyDescent="0.25">
      <c r="A73" s="168" t="s">
        <v>30</v>
      </c>
      <c r="B73" s="145" t="s">
        <v>322</v>
      </c>
      <c r="C73" s="145" t="s">
        <v>345</v>
      </c>
      <c r="D73" s="146" t="s">
        <v>317</v>
      </c>
    </row>
    <row r="74" spans="1:4" ht="108" customHeight="1" x14ac:dyDescent="0.25">
      <c r="A74" s="169" t="s">
        <v>414</v>
      </c>
      <c r="B74" s="183"/>
      <c r="C74" s="183"/>
      <c r="D74" s="201"/>
    </row>
  </sheetData>
  <sheetProtection algorithmName="SHA-512" hashValue="3v4MldKrFzRo7UCqvPnKy0eeSPDaL6Xp3igNr7BeDfOd1nG7TCb4oFYzUlm1ovMulQsJBfDarDlKOO7aWoZ/sQ==" saltValue="hJ2ubVzIdkNlUu8yoPLx1g==" spinCount="100000" sheet="1" formatCells="0" formatColumns="0" formatRows="0" insertHyperlinks="0"/>
  <mergeCells count="7">
    <mergeCell ref="B57:C57"/>
    <mergeCell ref="A1:B1"/>
    <mergeCell ref="B53:C53"/>
    <mergeCell ref="B54:C54"/>
    <mergeCell ref="B55:C55"/>
    <mergeCell ref="B56:C56"/>
    <mergeCell ref="C32:D32"/>
  </mergeCells>
  <conditionalFormatting sqref="C32">
    <cfRule type="containsText" dxfId="9" priority="7" operator="containsText" text="not been selected">
      <formula>NOT(ISERROR(SEARCH("not been selected",C32)))</formula>
    </cfRule>
  </conditionalFormatting>
  <dataValidations count="1">
    <dataValidation type="list" allowBlank="1" showInputMessage="1" showErrorMessage="1" sqref="B32" xr:uid="{9C86DDEB-CF1C-4811-8CCB-D8FF5E204BAA}">
      <formula1>" Option 1 - Formal rest areas (upgrade or new), Option 2 - Informal rest areas (upgrade or new), Option 3 - Rest area signage upgrades (including green reflectors)"</formula1>
    </dataValidation>
  </dataValidation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4FD1FF"/>
    <pageSetUpPr fitToPage="1"/>
  </sheetPr>
  <dimension ref="B1:G85"/>
  <sheetViews>
    <sheetView zoomScaleNormal="100" workbookViewId="0">
      <selection activeCell="C13" sqref="C13"/>
    </sheetView>
  </sheetViews>
  <sheetFormatPr defaultColWidth="8.7109375" defaultRowHeight="15" x14ac:dyDescent="0.25"/>
  <cols>
    <col min="1" max="1" width="1.42578125" style="46" customWidth="1"/>
    <col min="2" max="2" width="63.5703125" style="54" customWidth="1"/>
    <col min="3" max="3" width="31" style="54" customWidth="1"/>
    <col min="4" max="4" width="33.5703125" style="46" customWidth="1"/>
    <col min="5" max="7" width="37.5703125" style="46" customWidth="1"/>
    <col min="8" max="8" width="40.5703125" style="46" customWidth="1"/>
    <col min="9" max="16384" width="8.7109375" style="46"/>
  </cols>
  <sheetData>
    <row r="1" spans="2:7" ht="39" x14ac:dyDescent="0.25">
      <c r="B1" s="208" t="s">
        <v>29</v>
      </c>
      <c r="C1" s="208"/>
    </row>
    <row r="2" spans="2:7" ht="15" customHeight="1" x14ac:dyDescent="0.25">
      <c r="B2" s="51"/>
      <c r="C2" s="51"/>
    </row>
    <row r="3" spans="2:7" ht="51.95" customHeight="1" x14ac:dyDescent="0.25">
      <c r="B3" s="135" t="s">
        <v>383</v>
      </c>
      <c r="C3" s="180" t="str">
        <f>IF(OR('Project Summary'!B10="",'Project Summary'!B10="Select from drop down menu"),"Program objective not selected, please select one in the 'Project Summary' tab",'Project Summary'!B10)</f>
        <v>Program objective not selected, please select one in the 'Project Summary' tab</v>
      </c>
    </row>
    <row r="4" spans="2:7" ht="27" customHeight="1" x14ac:dyDescent="0.25">
      <c r="B4" s="51"/>
      <c r="C4" s="51"/>
    </row>
    <row r="5" spans="2:7" ht="15.75" x14ac:dyDescent="0.25">
      <c r="B5" s="62" t="s">
        <v>283</v>
      </c>
    </row>
    <row r="6" spans="2:7" ht="15.75" x14ac:dyDescent="0.25">
      <c r="B6" s="62" t="s">
        <v>284</v>
      </c>
    </row>
    <row r="7" spans="2:7" ht="15.75" x14ac:dyDescent="0.25">
      <c r="B7" s="194" t="s">
        <v>373</v>
      </c>
      <c r="C7" s="46"/>
    </row>
    <row r="8" spans="2:7" ht="15.75" x14ac:dyDescent="0.25">
      <c r="B8" s="194" t="s">
        <v>312</v>
      </c>
    </row>
    <row r="9" spans="2:7" ht="15.75" x14ac:dyDescent="0.25">
      <c r="B9" s="194" t="s">
        <v>196</v>
      </c>
    </row>
    <row r="10" spans="2:7" ht="15.75" x14ac:dyDescent="0.25">
      <c r="B10" s="194" t="s">
        <v>197</v>
      </c>
    </row>
    <row r="11" spans="2:7" ht="15.75" x14ac:dyDescent="0.25">
      <c r="B11" s="194" t="s">
        <v>198</v>
      </c>
    </row>
    <row r="12" spans="2:7" ht="15.75" x14ac:dyDescent="0.25">
      <c r="B12" s="194" t="s">
        <v>199</v>
      </c>
    </row>
    <row r="14" spans="2:7" ht="15.75" x14ac:dyDescent="0.25">
      <c r="B14" s="90" t="s">
        <v>221</v>
      </c>
      <c r="C14" s="46"/>
      <c r="E14" s="67"/>
    </row>
    <row r="15" spans="2:7" ht="44.1" customHeight="1" x14ac:dyDescent="0.25">
      <c r="B15" s="235" t="s">
        <v>420</v>
      </c>
      <c r="C15" s="235"/>
      <c r="D15" s="235"/>
      <c r="E15" s="235"/>
      <c r="F15" s="235"/>
      <c r="G15" s="235"/>
    </row>
    <row r="16" spans="2:7" ht="7.5" customHeight="1" x14ac:dyDescent="0.25">
      <c r="B16" s="89"/>
      <c r="C16" s="46"/>
      <c r="E16" s="67"/>
    </row>
    <row r="17" spans="2:7" x14ac:dyDescent="0.25">
      <c r="B17" s="92" t="s">
        <v>288</v>
      </c>
      <c r="C17" s="46"/>
      <c r="E17" s="67"/>
    </row>
    <row r="18" spans="2:7" ht="7.5" customHeight="1" x14ac:dyDescent="0.25">
      <c r="B18" s="89"/>
      <c r="C18" s="46"/>
      <c r="E18" s="67"/>
    </row>
    <row r="19" spans="2:7" ht="15.75" thickBot="1" x14ac:dyDescent="0.3">
      <c r="B19" s="89" t="s">
        <v>243</v>
      </c>
      <c r="C19" s="46"/>
      <c r="E19" s="67"/>
    </row>
    <row r="20" spans="2:7" ht="149.44999999999999" customHeight="1" x14ac:dyDescent="0.25">
      <c r="B20" s="226" t="s">
        <v>222</v>
      </c>
      <c r="C20" s="227"/>
      <c r="D20" s="227"/>
      <c r="E20" s="227"/>
      <c r="F20" s="227"/>
      <c r="G20" s="228"/>
    </row>
    <row r="21" spans="2:7" ht="149.44999999999999" customHeight="1" x14ac:dyDescent="0.25">
      <c r="B21" s="229"/>
      <c r="C21" s="230"/>
      <c r="D21" s="230"/>
      <c r="E21" s="230"/>
      <c r="F21" s="230"/>
      <c r="G21" s="231"/>
    </row>
    <row r="22" spans="2:7" ht="149.44999999999999" customHeight="1" x14ac:dyDescent="0.25">
      <c r="B22" s="229"/>
      <c r="C22" s="230"/>
      <c r="D22" s="230"/>
      <c r="E22" s="230"/>
      <c r="F22" s="230"/>
      <c r="G22" s="231"/>
    </row>
    <row r="23" spans="2:7" ht="149.44999999999999" customHeight="1" x14ac:dyDescent="0.25">
      <c r="B23" s="229"/>
      <c r="C23" s="230"/>
      <c r="D23" s="230"/>
      <c r="E23" s="230"/>
      <c r="F23" s="230"/>
      <c r="G23" s="231"/>
    </row>
    <row r="24" spans="2:7" ht="149.44999999999999" customHeight="1" thickBot="1" x14ac:dyDescent="0.3">
      <c r="B24" s="232"/>
      <c r="C24" s="233"/>
      <c r="D24" s="233"/>
      <c r="E24" s="233"/>
      <c r="F24" s="233"/>
      <c r="G24" s="234"/>
    </row>
    <row r="25" spans="2:7" x14ac:dyDescent="0.25">
      <c r="B25" s="64"/>
      <c r="D25" s="65"/>
    </row>
    <row r="26" spans="2:7" x14ac:dyDescent="0.25">
      <c r="B26" s="66"/>
      <c r="D26" s="65"/>
    </row>
    <row r="30" spans="2:7" x14ac:dyDescent="0.25">
      <c r="D30" s="65"/>
    </row>
    <row r="31" spans="2:7" x14ac:dyDescent="0.25">
      <c r="D31" s="65"/>
    </row>
    <row r="32" spans="2:7" x14ac:dyDescent="0.25">
      <c r="B32" s="66"/>
      <c r="D32" s="65"/>
    </row>
    <row r="33" spans="2:4" x14ac:dyDescent="0.25">
      <c r="B33" s="66"/>
      <c r="D33" s="65"/>
    </row>
    <row r="37" spans="2:4" x14ac:dyDescent="0.25">
      <c r="D37" s="65"/>
    </row>
    <row r="38" spans="2:4" x14ac:dyDescent="0.25">
      <c r="B38" s="64"/>
      <c r="D38" s="65"/>
    </row>
    <row r="39" spans="2:4" x14ac:dyDescent="0.25">
      <c r="B39" s="64"/>
      <c r="D39" s="65"/>
    </row>
    <row r="42" spans="2:4" x14ac:dyDescent="0.25">
      <c r="B42" s="64"/>
      <c r="D42" s="65"/>
    </row>
    <row r="45" spans="2:4" x14ac:dyDescent="0.25">
      <c r="D45" s="67"/>
    </row>
    <row r="46" spans="2:4" x14ac:dyDescent="0.25">
      <c r="D46" s="67"/>
    </row>
    <row r="55" spans="2:4" x14ac:dyDescent="0.25">
      <c r="D55" s="65"/>
    </row>
    <row r="59" spans="2:4" x14ac:dyDescent="0.25">
      <c r="D59" s="65"/>
    </row>
    <row r="60" spans="2:4" x14ac:dyDescent="0.25">
      <c r="D60" s="65"/>
    </row>
    <row r="61" spans="2:4" x14ac:dyDescent="0.25">
      <c r="B61" s="68"/>
    </row>
    <row r="62" spans="2:4" x14ac:dyDescent="0.25">
      <c r="D62" s="65"/>
    </row>
    <row r="69" spans="2:5" x14ac:dyDescent="0.25">
      <c r="D69" s="65"/>
    </row>
    <row r="78" spans="2:5" x14ac:dyDescent="0.25">
      <c r="B78" s="68"/>
      <c r="C78" s="68"/>
      <c r="D78" s="61"/>
    </row>
    <row r="79" spans="2:5" x14ac:dyDescent="0.25">
      <c r="E79" s="61"/>
    </row>
    <row r="85" spans="2:5" s="61" customFormat="1" x14ac:dyDescent="0.25">
      <c r="B85" s="54"/>
      <c r="C85" s="54"/>
      <c r="D85" s="46"/>
      <c r="E85" s="46"/>
    </row>
  </sheetData>
  <sheetProtection algorithmName="SHA-512" hashValue="0Knvgteql5kHK8o0HmyhNpEeaZTagolt7Hqoc0suYKSiTkr8iXgIuFm93R0shqeZDJn3OWOy277OBl5wrEcPOA==" saltValue="l4TQG9t71OIplnl7uxIoAg==" spinCount="100000" sheet="1" formatCells="0" formatColumns="0" formatRows="0" insertHyperlinks="0"/>
  <customSheetViews>
    <customSheetView guid="{A90951F7-ADB6-4486-81B1-49E227A79FFE}" scale="110" fitToPage="1" topLeftCell="A13">
      <selection activeCell="B77" sqref="B77"/>
      <pageMargins left="0" right="0" top="0" bottom="0" header="0" footer="0"/>
      <pageSetup paperSize="9" scale="53" fitToWidth="0" orientation="landscape" r:id="rId1"/>
    </customSheetView>
    <customSheetView guid="{68C69B13-6485-41D4-843B-152D6027A679}" scale="110" fitToPage="1">
      <selection activeCell="E7" sqref="E7"/>
      <pageMargins left="0" right="0" top="0" bottom="0" header="0" footer="0"/>
      <pageSetup paperSize="9" scale="53" fitToWidth="0" orientation="landscape" r:id="rId2"/>
    </customSheetView>
    <customSheetView guid="{E70B79AA-6D25-4E26-9610-F332E6FB3494}" scale="110" fitToPage="1" topLeftCell="A22">
      <selection activeCell="D15" sqref="D15"/>
      <pageMargins left="0" right="0" top="0" bottom="0" header="0" footer="0"/>
      <pageSetup paperSize="9" scale="53" fitToWidth="0" orientation="landscape" r:id="rId3"/>
    </customSheetView>
    <customSheetView guid="{5582A930-0F9A-4EC8-B4DE-01F132FD8175}" scale="110" fitToPage="1" topLeftCell="A16">
      <selection activeCell="D33" sqref="D6:E33"/>
      <pageMargins left="0" right="0" top="0" bottom="0" header="0" footer="0"/>
      <pageSetup paperSize="9" scale="53" fitToWidth="0" orientation="landscape" r:id="rId4"/>
    </customSheetView>
    <customSheetView guid="{470E5601-347B-462E-B45C-66E1F09398AB}" scale="110" fitToPage="1" topLeftCell="A77">
      <selection activeCell="B77" sqref="B77"/>
      <pageMargins left="0" right="0" top="0" bottom="0" header="0" footer="0"/>
      <pageSetup paperSize="9" scale="53" fitToWidth="0" orientation="landscape" r:id="rId5"/>
    </customSheetView>
  </customSheetViews>
  <mergeCells count="3">
    <mergeCell ref="B1:C1"/>
    <mergeCell ref="B20:G24"/>
    <mergeCell ref="B15:G15"/>
  </mergeCells>
  <conditionalFormatting sqref="C3">
    <cfRule type="containsText" dxfId="8" priority="1" operator="containsText" text="objective not selected">
      <formula>NOT(ISERROR(SEARCH("objective not selected",C3)))</formula>
    </cfRule>
  </conditionalFormatting>
  <pageMargins left="0.7" right="0.7" top="0.75" bottom="0.75" header="0.3" footer="0.3"/>
  <pageSetup paperSize="9" scale="39" fitToWidth="0" orientation="landscape" r:id="rId6"/>
  <headerFooter>
    <oddHeader>&amp;C&amp;"Aptos"&amp;14&amp;KFF0000 OFFICIAL&amp;1#_x000D_</oddHeader>
    <oddFooter>&amp;C_x000D_&amp;1#&amp;"Aptos"&amp;14&amp;KFF0000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4FD1FF"/>
    <pageSetUpPr fitToPage="1"/>
  </sheetPr>
  <dimension ref="B1:G19"/>
  <sheetViews>
    <sheetView zoomScaleNormal="100" workbookViewId="0">
      <selection activeCell="B6" sqref="B6"/>
    </sheetView>
  </sheetViews>
  <sheetFormatPr defaultColWidth="8.7109375" defaultRowHeight="15" x14ac:dyDescent="0.25"/>
  <cols>
    <col min="1" max="1" width="1.5703125" style="46" customWidth="1"/>
    <col min="2" max="4" width="37.5703125" style="46" customWidth="1"/>
    <col min="5" max="5" width="37.5703125" style="67" customWidth="1"/>
    <col min="6" max="7" width="37.5703125" style="46" customWidth="1"/>
    <col min="8" max="8" width="30.85546875" style="46" customWidth="1"/>
    <col min="9" max="16384" width="8.7109375" style="46"/>
  </cols>
  <sheetData>
    <row r="1" spans="2:7" ht="39" x14ac:dyDescent="0.25">
      <c r="B1" s="208" t="s">
        <v>252</v>
      </c>
      <c r="C1" s="208"/>
      <c r="D1" s="208"/>
    </row>
    <row r="2" spans="2:7" ht="15.75" x14ac:dyDescent="0.25">
      <c r="B2" s="62" t="s">
        <v>264</v>
      </c>
    </row>
    <row r="3" spans="2:7" ht="15.75" x14ac:dyDescent="0.25">
      <c r="B3" s="62" t="s">
        <v>284</v>
      </c>
    </row>
    <row r="4" spans="2:7" ht="15.75" x14ac:dyDescent="0.25">
      <c r="B4" s="194" t="s">
        <v>374</v>
      </c>
    </row>
    <row r="5" spans="2:7" ht="15.75" x14ac:dyDescent="0.25">
      <c r="B5" s="194" t="s">
        <v>375</v>
      </c>
    </row>
    <row r="6" spans="2:7" ht="15.75" x14ac:dyDescent="0.25">
      <c r="B6" s="194" t="s">
        <v>376</v>
      </c>
    </row>
    <row r="7" spans="2:7" ht="15.75" x14ac:dyDescent="0.25">
      <c r="B7" s="194" t="s">
        <v>377</v>
      </c>
    </row>
    <row r="9" spans="2:7" ht="15.75" x14ac:dyDescent="0.25">
      <c r="B9" s="90" t="s">
        <v>221</v>
      </c>
    </row>
    <row r="10" spans="2:7" ht="45" customHeight="1" x14ac:dyDescent="0.25">
      <c r="B10" s="237" t="s">
        <v>381</v>
      </c>
      <c r="C10" s="237"/>
      <c r="D10" s="237"/>
      <c r="E10" s="237"/>
      <c r="F10" s="237"/>
      <c r="G10" s="237"/>
    </row>
    <row r="11" spans="2:7" ht="7.5" customHeight="1" x14ac:dyDescent="0.25">
      <c r="B11" s="90"/>
    </row>
    <row r="12" spans="2:7" ht="30" customHeight="1" x14ac:dyDescent="0.25">
      <c r="B12" s="236" t="s">
        <v>380</v>
      </c>
      <c r="C12" s="236"/>
      <c r="D12" s="236"/>
      <c r="E12" s="236"/>
      <c r="F12" s="236"/>
      <c r="G12" s="236"/>
    </row>
    <row r="13" spans="2:7" ht="7.5" customHeight="1" x14ac:dyDescent="0.25">
      <c r="B13" s="89"/>
    </row>
    <row r="14" spans="2:7" ht="15.75" thickBot="1" x14ac:dyDescent="0.3">
      <c r="B14" s="89" t="s">
        <v>243</v>
      </c>
    </row>
    <row r="15" spans="2:7" ht="150" customHeight="1" x14ac:dyDescent="0.25">
      <c r="B15" s="226" t="s">
        <v>222</v>
      </c>
      <c r="C15" s="227"/>
      <c r="D15" s="227"/>
      <c r="E15" s="227"/>
      <c r="F15" s="227"/>
      <c r="G15" s="228"/>
    </row>
    <row r="16" spans="2:7" ht="150" customHeight="1" x14ac:dyDescent="0.25">
      <c r="B16" s="229"/>
      <c r="C16" s="230"/>
      <c r="D16" s="230"/>
      <c r="E16" s="230"/>
      <c r="F16" s="230"/>
      <c r="G16" s="231"/>
    </row>
    <row r="17" spans="2:7" ht="150" customHeight="1" x14ac:dyDescent="0.25">
      <c r="B17" s="229"/>
      <c r="C17" s="230"/>
      <c r="D17" s="230"/>
      <c r="E17" s="230"/>
      <c r="F17" s="230"/>
      <c r="G17" s="231"/>
    </row>
    <row r="18" spans="2:7" ht="150" customHeight="1" x14ac:dyDescent="0.25">
      <c r="B18" s="229"/>
      <c r="C18" s="230"/>
      <c r="D18" s="230"/>
      <c r="E18" s="230"/>
      <c r="F18" s="230"/>
      <c r="G18" s="231"/>
    </row>
    <row r="19" spans="2:7" ht="150" customHeight="1" thickBot="1" x14ac:dyDescent="0.3">
      <c r="B19" s="232"/>
      <c r="C19" s="233"/>
      <c r="D19" s="233"/>
      <c r="E19" s="233"/>
      <c r="F19" s="233"/>
      <c r="G19" s="234"/>
    </row>
  </sheetData>
  <sheetProtection algorithmName="SHA-512" hashValue="uBXwOqDZSi4doNqwIAmv+fOXhnkg3GBEvWvLId3UcKOLTwpcRbIAUcCcZkla9eMYPNNBU78HNeQUpJv6rn1HGA==" saltValue="WNByx8ZuzG0VFsH3JxlK1g==" spinCount="100000" sheet="1" formatCells="0" formatColumns="0" formatRows="0" insertHyperlinks="0"/>
  <customSheetViews>
    <customSheetView guid="{A90951F7-ADB6-4486-81B1-49E227A79FFE}" scale="120" fitToPage="1" topLeftCell="A16">
      <selection activeCell="C15" sqref="C15:D15"/>
      <pageMargins left="0" right="0" top="0" bottom="0" header="0" footer="0"/>
      <pageSetup paperSize="9" scale="62" fitToWidth="0" orientation="landscape" r:id="rId1"/>
    </customSheetView>
    <customSheetView guid="{68C69B13-6485-41D4-843B-152D6027A679}" scale="120" fitToPage="1" topLeftCell="A4">
      <selection activeCell="E15" sqref="E15"/>
      <pageMargins left="0" right="0" top="0" bottom="0" header="0" footer="0"/>
      <pageSetup paperSize="9" scale="62" fitToWidth="0" orientation="landscape" r:id="rId2"/>
    </customSheetView>
    <customSheetView guid="{E70B79AA-6D25-4E26-9610-F332E6FB3494}" scale="120" fitToPage="1" topLeftCell="A4">
      <selection activeCell="C17" sqref="C17:D17"/>
      <pageMargins left="0" right="0" top="0" bottom="0" header="0" footer="0"/>
      <pageSetup paperSize="9" scale="62" fitToWidth="0" orientation="landscape" r:id="rId3"/>
    </customSheetView>
    <customSheetView guid="{5582A930-0F9A-4EC8-B4DE-01F132FD8175}" scale="120" fitToPage="1" topLeftCell="A16">
      <selection activeCell="B13" sqref="B13"/>
      <pageMargins left="0" right="0" top="0" bottom="0" header="0" footer="0"/>
      <pageSetup paperSize="9" scale="62" fitToWidth="0" orientation="landscape" r:id="rId4"/>
    </customSheetView>
    <customSheetView guid="{470E5601-347B-462E-B45C-66E1F09398AB}" scale="120" fitToPage="1" topLeftCell="A7">
      <selection activeCell="C15" sqref="C15:D15"/>
      <pageMargins left="0" right="0" top="0" bottom="0" header="0" footer="0"/>
      <pageSetup paperSize="9" scale="62" fitToWidth="0" orientation="landscape" r:id="rId5"/>
    </customSheetView>
  </customSheetViews>
  <mergeCells count="4">
    <mergeCell ref="B1:D1"/>
    <mergeCell ref="B15:G19"/>
    <mergeCell ref="B12:G12"/>
    <mergeCell ref="B10:G10"/>
  </mergeCells>
  <pageMargins left="0.7" right="0.7" top="0.75" bottom="0.75" header="0.3" footer="0.3"/>
  <pageSetup paperSize="9" scale="54" fitToWidth="0" orientation="landscape" r:id="rId6"/>
  <headerFooter>
    <oddHeader>&amp;C&amp;"Aptos"&amp;14&amp;KFF0000 OFFICIAL&amp;1#_x000D_</oddHeader>
    <oddFooter>&amp;C_x000D_&amp;1#&amp;"Aptos"&amp;14&amp;KFF0000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88D35-8CBF-4CB9-8A73-A670987037EC}">
  <sheetPr>
    <tabColor rgb="FF4FD1FF"/>
  </sheetPr>
  <dimension ref="A1:G21"/>
  <sheetViews>
    <sheetView zoomScaleNormal="100" workbookViewId="0">
      <selection activeCell="B9" sqref="B9"/>
    </sheetView>
  </sheetViews>
  <sheetFormatPr defaultColWidth="8.7109375" defaultRowHeight="15" x14ac:dyDescent="0.25"/>
  <cols>
    <col min="1" max="1" width="1.5703125" style="46" customWidth="1"/>
    <col min="2" max="7" width="37.5703125" style="46" customWidth="1"/>
    <col min="8" max="8" width="40.5703125" style="46" customWidth="1"/>
    <col min="9" max="16384" width="8.7109375" style="46"/>
  </cols>
  <sheetData>
    <row r="1" spans="2:7" ht="39" x14ac:dyDescent="0.25">
      <c r="B1" s="208" t="s">
        <v>265</v>
      </c>
      <c r="C1" s="208"/>
      <c r="D1" s="208"/>
    </row>
    <row r="2" spans="2:7" ht="15.95" customHeight="1" x14ac:dyDescent="0.25">
      <c r="B2" s="62" t="s">
        <v>277</v>
      </c>
      <c r="C2" s="51"/>
      <c r="D2" s="51"/>
    </row>
    <row r="3" spans="2:7" ht="15.95" customHeight="1" x14ac:dyDescent="0.25">
      <c r="B3" s="62" t="s">
        <v>284</v>
      </c>
      <c r="C3" s="51"/>
      <c r="D3" s="51"/>
    </row>
    <row r="4" spans="2:7" ht="15.95" customHeight="1" x14ac:dyDescent="0.25">
      <c r="B4" s="195" t="s">
        <v>378</v>
      </c>
      <c r="C4" s="51"/>
      <c r="D4" s="51"/>
    </row>
    <row r="5" spans="2:7" ht="15.95" customHeight="1" x14ac:dyDescent="0.25">
      <c r="B5" s="195" t="s">
        <v>200</v>
      </c>
      <c r="C5" s="51"/>
      <c r="D5" s="51"/>
    </row>
    <row r="6" spans="2:7" ht="15.95" customHeight="1" x14ac:dyDescent="0.25">
      <c r="B6" s="195" t="s">
        <v>201</v>
      </c>
      <c r="C6" s="51"/>
      <c r="D6" s="51"/>
    </row>
    <row r="7" spans="2:7" ht="15.95" customHeight="1" x14ac:dyDescent="0.25">
      <c r="B7" s="195" t="s">
        <v>202</v>
      </c>
      <c r="C7" s="51"/>
      <c r="D7" s="51"/>
    </row>
    <row r="8" spans="2:7" ht="15.95" customHeight="1" x14ac:dyDescent="0.25">
      <c r="B8" s="195" t="s">
        <v>204</v>
      </c>
      <c r="C8" s="51"/>
      <c r="D8" s="51"/>
    </row>
    <row r="9" spans="2:7" ht="15.95" customHeight="1" x14ac:dyDescent="0.25">
      <c r="B9" s="195" t="s">
        <v>379</v>
      </c>
      <c r="C9" s="51"/>
      <c r="D9" s="51"/>
    </row>
    <row r="10" spans="2:7" ht="15.95" customHeight="1" x14ac:dyDescent="0.25">
      <c r="B10" s="63"/>
      <c r="C10" s="51"/>
      <c r="D10" s="51"/>
      <c r="F10" s="54"/>
    </row>
    <row r="11" spans="2:7" ht="15.75" x14ac:dyDescent="0.25">
      <c r="B11" s="90" t="s">
        <v>221</v>
      </c>
      <c r="E11" s="67"/>
    </row>
    <row r="12" spans="2:7" ht="29.45" customHeight="1" x14ac:dyDescent="0.25">
      <c r="B12" s="237" t="s">
        <v>382</v>
      </c>
      <c r="C12" s="237"/>
      <c r="D12" s="237"/>
      <c r="E12" s="237"/>
      <c r="F12" s="237"/>
      <c r="G12" s="237"/>
    </row>
    <row r="13" spans="2:7" ht="6.95" customHeight="1" x14ac:dyDescent="0.25">
      <c r="B13" s="90"/>
      <c r="E13" s="67"/>
    </row>
    <row r="14" spans="2:7" x14ac:dyDescent="0.25">
      <c r="B14" s="92" t="s">
        <v>289</v>
      </c>
      <c r="E14" s="67"/>
    </row>
    <row r="15" spans="2:7" ht="6.95" customHeight="1" x14ac:dyDescent="0.25">
      <c r="B15" s="89"/>
      <c r="E15" s="67"/>
    </row>
    <row r="16" spans="2:7" ht="15.75" thickBot="1" x14ac:dyDescent="0.3">
      <c r="B16" s="89" t="s">
        <v>243</v>
      </c>
      <c r="E16" s="67"/>
    </row>
    <row r="17" spans="1:7" ht="150.6" customHeight="1" x14ac:dyDescent="0.25">
      <c r="B17" s="226" t="s">
        <v>222</v>
      </c>
      <c r="C17" s="227"/>
      <c r="D17" s="227"/>
      <c r="E17" s="227"/>
      <c r="F17" s="227"/>
      <c r="G17" s="228"/>
    </row>
    <row r="18" spans="1:7" ht="150.6" customHeight="1" x14ac:dyDescent="0.25">
      <c r="B18" s="229"/>
      <c r="C18" s="230"/>
      <c r="D18" s="230"/>
      <c r="E18" s="230"/>
      <c r="F18" s="230"/>
      <c r="G18" s="231"/>
    </row>
    <row r="19" spans="1:7" ht="150.6" customHeight="1" x14ac:dyDescent="0.25">
      <c r="A19" s="47"/>
      <c r="B19" s="229"/>
      <c r="C19" s="230"/>
      <c r="D19" s="230"/>
      <c r="E19" s="230"/>
      <c r="F19" s="230"/>
      <c r="G19" s="231"/>
    </row>
    <row r="20" spans="1:7" ht="150.6" customHeight="1" x14ac:dyDescent="0.25">
      <c r="B20" s="229"/>
      <c r="C20" s="230"/>
      <c r="D20" s="230"/>
      <c r="E20" s="230"/>
      <c r="F20" s="230"/>
      <c r="G20" s="231"/>
    </row>
    <row r="21" spans="1:7" ht="150.6" customHeight="1" thickBot="1" x14ac:dyDescent="0.3">
      <c r="B21" s="232"/>
      <c r="C21" s="233"/>
      <c r="D21" s="233"/>
      <c r="E21" s="233"/>
      <c r="F21" s="233"/>
      <c r="G21" s="234"/>
    </row>
  </sheetData>
  <sheetProtection algorithmName="SHA-512" hashValue="esKM+cV7KxXQa3bBKm9QHZepSyxIyF5u6bd6u3PJv85wc6rTVYJ8RMGoBQ7+78d4y/zAazrZtyCIvci6sJ4WaA==" saltValue="ryNI6JSlIbRDpY/E0P3k1Q==" spinCount="100000" sheet="1" formatCells="0" formatColumns="0" formatRows="0" insertHyperlinks="0"/>
  <mergeCells count="3">
    <mergeCell ref="B1:D1"/>
    <mergeCell ref="B17:G21"/>
    <mergeCell ref="B12:G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5B8C8-DCBA-4DE3-8F03-7B3A720BFC4F}">
  <sheetPr>
    <tabColor rgb="FF4FD1FF"/>
    <pageSetUpPr fitToPage="1"/>
  </sheetPr>
  <dimension ref="B1:I44"/>
  <sheetViews>
    <sheetView zoomScaleNormal="100" workbookViewId="0">
      <selection activeCell="F7" sqref="F7"/>
    </sheetView>
  </sheetViews>
  <sheetFormatPr defaultColWidth="8.5703125" defaultRowHeight="15" x14ac:dyDescent="0.25"/>
  <cols>
    <col min="1" max="1" width="1.42578125" style="39" customWidth="1"/>
    <col min="2" max="2" width="53" style="39" customWidth="1"/>
    <col min="3" max="3" width="27.140625" style="39" customWidth="1"/>
    <col min="4" max="4" width="24.5703125" style="39" customWidth="1"/>
    <col min="5" max="5" width="11.140625" style="39" customWidth="1"/>
    <col min="6" max="7" width="25.85546875" style="39" customWidth="1"/>
    <col min="8" max="8" width="26.42578125" style="39" customWidth="1"/>
    <col min="9" max="9" width="25.85546875" style="39" customWidth="1"/>
    <col min="10" max="10" width="63.42578125" style="39" customWidth="1"/>
    <col min="11" max="16384" width="8.5703125" style="39"/>
  </cols>
  <sheetData>
    <row r="1" spans="2:9" ht="39" x14ac:dyDescent="0.25">
      <c r="B1" s="208" t="s">
        <v>244</v>
      </c>
      <c r="C1" s="208"/>
      <c r="D1" s="208"/>
      <c r="E1" s="46"/>
      <c r="F1" s="46"/>
      <c r="G1" s="46"/>
      <c r="H1" s="46"/>
      <c r="I1" s="46"/>
    </row>
    <row r="2" spans="2:9" ht="15.95" customHeight="1" x14ac:dyDescent="0.25">
      <c r="B2" s="62" t="s">
        <v>281</v>
      </c>
      <c r="C2" s="51"/>
      <c r="D2" s="51"/>
      <c r="E2" s="46"/>
      <c r="F2" s="46"/>
      <c r="G2" s="46"/>
      <c r="H2" s="46"/>
      <c r="I2" s="46"/>
    </row>
    <row r="3" spans="2:9" ht="16.5" customHeight="1" x14ac:dyDescent="0.25">
      <c r="B3" s="195" t="s">
        <v>203</v>
      </c>
      <c r="C3" s="46"/>
      <c r="D3" s="46"/>
      <c r="E3" s="46"/>
      <c r="F3" s="46"/>
      <c r="G3" s="46"/>
      <c r="H3" s="46"/>
      <c r="I3" s="46"/>
    </row>
    <row r="4" spans="2:9" x14ac:dyDescent="0.25">
      <c r="B4" s="46"/>
      <c r="C4" s="46"/>
      <c r="D4" s="46"/>
      <c r="E4" s="46"/>
      <c r="F4" s="46"/>
      <c r="G4" s="46"/>
      <c r="H4" s="46"/>
      <c r="I4" s="46"/>
    </row>
    <row r="5" spans="2:9" ht="19.350000000000001" customHeight="1" x14ac:dyDescent="0.25">
      <c r="B5" s="147" t="s">
        <v>229</v>
      </c>
      <c r="C5" s="147"/>
      <c r="D5" s="147"/>
      <c r="E5" s="147"/>
      <c r="F5" s="147"/>
      <c r="G5" s="46"/>
      <c r="H5" s="46"/>
      <c r="I5" s="46"/>
    </row>
    <row r="6" spans="2:9" ht="18" customHeight="1" x14ac:dyDescent="0.25">
      <c r="B6" s="148" t="s">
        <v>230</v>
      </c>
      <c r="C6" s="149"/>
      <c r="D6" s="149"/>
      <c r="E6" s="149"/>
      <c r="F6" s="149"/>
      <c r="G6" s="149"/>
      <c r="H6" s="149"/>
      <c r="I6" s="149"/>
    </row>
    <row r="7" spans="2:9" ht="18" customHeight="1" x14ac:dyDescent="0.25">
      <c r="B7" s="149"/>
      <c r="C7" s="149"/>
      <c r="D7" s="149"/>
      <c r="E7" s="149"/>
      <c r="F7" s="149"/>
      <c r="G7" s="149"/>
      <c r="H7" s="149"/>
      <c r="I7" s="149"/>
    </row>
    <row r="8" spans="2:9" ht="33" customHeight="1" x14ac:dyDescent="0.25">
      <c r="B8" s="265" t="s">
        <v>286</v>
      </c>
      <c r="C8" s="265"/>
      <c r="D8" s="265"/>
      <c r="E8" s="265"/>
      <c r="F8" s="265"/>
      <c r="G8" s="265"/>
      <c r="H8" s="265"/>
      <c r="I8" s="265"/>
    </row>
    <row r="9" spans="2:9" ht="18" customHeight="1" x14ac:dyDescent="0.25">
      <c r="B9" s="250" t="s">
        <v>258</v>
      </c>
      <c r="C9" s="250"/>
      <c r="D9" s="250"/>
      <c r="E9" s="122"/>
      <c r="F9" s="122"/>
      <c r="G9" s="47"/>
      <c r="H9" s="47"/>
      <c r="I9" s="47"/>
    </row>
    <row r="10" spans="2:9" ht="27.95" customHeight="1" x14ac:dyDescent="0.25">
      <c r="B10" s="254" t="s">
        <v>266</v>
      </c>
      <c r="C10" s="254"/>
      <c r="D10" s="254"/>
      <c r="E10" s="254"/>
      <c r="F10" s="254"/>
      <c r="G10" s="254"/>
      <c r="H10" s="254"/>
      <c r="I10" s="254"/>
    </row>
    <row r="11" spans="2:9" ht="18" customHeight="1" x14ac:dyDescent="0.25">
      <c r="B11" s="254"/>
      <c r="C11" s="254"/>
      <c r="D11" s="254"/>
      <c r="E11" s="254"/>
      <c r="F11" s="254"/>
      <c r="G11" s="254"/>
      <c r="H11" s="254"/>
      <c r="I11" s="254"/>
    </row>
    <row r="12" spans="2:9" s="69" customFormat="1" ht="15" customHeight="1" x14ac:dyDescent="0.25">
      <c r="B12" s="252"/>
      <c r="C12" s="252"/>
      <c r="D12" s="252"/>
      <c r="E12" s="150"/>
      <c r="F12" s="46"/>
      <c r="G12" s="46"/>
      <c r="H12" s="46"/>
      <c r="I12" s="46"/>
    </row>
    <row r="13" spans="2:9" ht="33" customHeight="1" x14ac:dyDescent="0.25">
      <c r="B13" s="253" t="s">
        <v>247</v>
      </c>
      <c r="C13" s="253"/>
      <c r="D13" s="32" t="s">
        <v>248</v>
      </c>
      <c r="E13" s="158"/>
      <c r="F13" s="255" t="s">
        <v>285</v>
      </c>
      <c r="G13" s="255"/>
      <c r="H13" s="255"/>
      <c r="I13" s="255"/>
    </row>
    <row r="14" spans="2:9" ht="75.95" customHeight="1" thickBot="1" x14ac:dyDescent="0.3">
      <c r="B14" s="268" t="s">
        <v>261</v>
      </c>
      <c r="C14" s="269"/>
      <c r="D14" s="272"/>
      <c r="E14" s="158"/>
      <c r="F14" s="266" t="s">
        <v>262</v>
      </c>
      <c r="G14" s="267"/>
      <c r="H14" s="267"/>
      <c r="I14" s="267"/>
    </row>
    <row r="15" spans="2:9" ht="46.5" customHeight="1" x14ac:dyDescent="0.25">
      <c r="B15" s="270"/>
      <c r="C15" s="271"/>
      <c r="D15" s="273"/>
      <c r="E15" s="158"/>
      <c r="F15" s="256" t="s">
        <v>222</v>
      </c>
      <c r="G15" s="257"/>
      <c r="H15" s="257"/>
      <c r="I15" s="258"/>
    </row>
    <row r="16" spans="2:9" ht="170.25" customHeight="1" x14ac:dyDescent="0.25">
      <c r="B16" s="240" t="s">
        <v>415</v>
      </c>
      <c r="C16" s="241"/>
      <c r="D16" s="110"/>
      <c r="E16" s="158"/>
      <c r="F16" s="259"/>
      <c r="G16" s="260"/>
      <c r="H16" s="260"/>
      <c r="I16" s="261"/>
    </row>
    <row r="17" spans="2:9" ht="94.5" customHeight="1" x14ac:dyDescent="0.25">
      <c r="B17" s="240" t="s">
        <v>231</v>
      </c>
      <c r="C17" s="241"/>
      <c r="D17" s="110"/>
      <c r="E17" s="158"/>
      <c r="F17" s="259"/>
      <c r="G17" s="260"/>
      <c r="H17" s="260"/>
      <c r="I17" s="261"/>
    </row>
    <row r="18" spans="2:9" ht="120.95" customHeight="1" x14ac:dyDescent="0.25">
      <c r="B18" s="240" t="s">
        <v>275</v>
      </c>
      <c r="C18" s="241"/>
      <c r="D18" s="110"/>
      <c r="E18" s="158"/>
      <c r="F18" s="259"/>
      <c r="G18" s="260"/>
      <c r="H18" s="260"/>
      <c r="I18" s="261"/>
    </row>
    <row r="19" spans="2:9" ht="93" customHeight="1" x14ac:dyDescent="0.25">
      <c r="B19" s="240" t="s">
        <v>269</v>
      </c>
      <c r="C19" s="241"/>
      <c r="D19" s="110"/>
      <c r="E19" s="158"/>
      <c r="F19" s="259"/>
      <c r="G19" s="260"/>
      <c r="H19" s="260"/>
      <c r="I19" s="261"/>
    </row>
    <row r="20" spans="2:9" ht="47.45" customHeight="1" x14ac:dyDescent="0.25">
      <c r="B20" s="240" t="s">
        <v>232</v>
      </c>
      <c r="C20" s="241"/>
      <c r="D20" s="110"/>
      <c r="E20" s="158"/>
      <c r="F20" s="259"/>
      <c r="G20" s="260"/>
      <c r="H20" s="260"/>
      <c r="I20" s="261"/>
    </row>
    <row r="21" spans="2:9" ht="52.5" customHeight="1" x14ac:dyDescent="0.25">
      <c r="B21" s="240" t="s">
        <v>270</v>
      </c>
      <c r="C21" s="241"/>
      <c r="D21" s="110"/>
      <c r="E21" s="158"/>
      <c r="F21" s="259"/>
      <c r="G21" s="260"/>
      <c r="H21" s="260"/>
      <c r="I21" s="261"/>
    </row>
    <row r="22" spans="2:9" ht="48.95" customHeight="1" x14ac:dyDescent="0.25">
      <c r="B22" s="240" t="s">
        <v>233</v>
      </c>
      <c r="C22" s="241"/>
      <c r="D22" s="110"/>
      <c r="E22" s="158"/>
      <c r="F22" s="259"/>
      <c r="G22" s="260"/>
      <c r="H22" s="260"/>
      <c r="I22" s="261"/>
    </row>
    <row r="23" spans="2:9" ht="51.95" customHeight="1" x14ac:dyDescent="0.25">
      <c r="B23" s="240" t="s">
        <v>271</v>
      </c>
      <c r="C23" s="241"/>
      <c r="D23" s="110"/>
      <c r="E23" s="158"/>
      <c r="F23" s="259"/>
      <c r="G23" s="260"/>
      <c r="H23" s="260"/>
      <c r="I23" s="261"/>
    </row>
    <row r="24" spans="2:9" ht="48.95" customHeight="1" x14ac:dyDescent="0.25">
      <c r="B24" s="240" t="s">
        <v>272</v>
      </c>
      <c r="C24" s="241"/>
      <c r="D24" s="110"/>
      <c r="E24" s="158"/>
      <c r="F24" s="259"/>
      <c r="G24" s="260"/>
      <c r="H24" s="260"/>
      <c r="I24" s="261"/>
    </row>
    <row r="25" spans="2:9" ht="51.6" customHeight="1" x14ac:dyDescent="0.25">
      <c r="B25" s="246" t="s">
        <v>234</v>
      </c>
      <c r="C25" s="247"/>
      <c r="D25" s="110"/>
      <c r="E25" s="158"/>
      <c r="F25" s="259"/>
      <c r="G25" s="260"/>
      <c r="H25" s="260"/>
      <c r="I25" s="261"/>
    </row>
    <row r="26" spans="2:9" ht="48.95" customHeight="1" x14ac:dyDescent="0.25">
      <c r="B26" s="244" t="s">
        <v>273</v>
      </c>
      <c r="C26" s="245"/>
      <c r="D26" s="110"/>
      <c r="E26" s="158"/>
      <c r="F26" s="259"/>
      <c r="G26" s="260"/>
      <c r="H26" s="260"/>
      <c r="I26" s="261"/>
    </row>
    <row r="27" spans="2:9" ht="49.5" customHeight="1" x14ac:dyDescent="0.25">
      <c r="B27" s="244" t="s">
        <v>274</v>
      </c>
      <c r="C27" s="245"/>
      <c r="D27" s="110"/>
      <c r="E27" s="158"/>
      <c r="F27" s="259"/>
      <c r="G27" s="260"/>
      <c r="H27" s="260"/>
      <c r="I27" s="261"/>
    </row>
    <row r="28" spans="2:9" ht="50.1" customHeight="1" x14ac:dyDescent="0.25">
      <c r="B28" s="246" t="s">
        <v>235</v>
      </c>
      <c r="C28" s="247"/>
      <c r="D28" s="110"/>
      <c r="E28" s="174"/>
      <c r="F28" s="259"/>
      <c r="G28" s="260"/>
      <c r="H28" s="260"/>
      <c r="I28" s="261"/>
    </row>
    <row r="29" spans="2:9" ht="50.1" customHeight="1" x14ac:dyDescent="0.25">
      <c r="B29" s="240" t="s">
        <v>236</v>
      </c>
      <c r="C29" s="241"/>
      <c r="D29" s="110"/>
      <c r="E29" s="158"/>
      <c r="F29" s="259"/>
      <c r="G29" s="260"/>
      <c r="H29" s="260"/>
      <c r="I29" s="261"/>
    </row>
    <row r="30" spans="2:9" ht="50.1" customHeight="1" x14ac:dyDescent="0.25">
      <c r="B30" s="244" t="s">
        <v>259</v>
      </c>
      <c r="C30" s="249"/>
      <c r="D30" s="151">
        <f>SUM(D32:D39)</f>
        <v>0</v>
      </c>
      <c r="E30" s="158"/>
      <c r="F30" s="259"/>
      <c r="G30" s="260"/>
      <c r="H30" s="260"/>
      <c r="I30" s="261"/>
    </row>
    <row r="31" spans="2:9" ht="23.1" customHeight="1" x14ac:dyDescent="0.25">
      <c r="B31" s="274" t="s">
        <v>246</v>
      </c>
      <c r="C31" s="275"/>
      <c r="D31" s="33" t="s">
        <v>219</v>
      </c>
      <c r="E31" s="158"/>
      <c r="F31" s="259"/>
      <c r="G31" s="260"/>
      <c r="H31" s="260"/>
      <c r="I31" s="261"/>
    </row>
    <row r="32" spans="2:9" ht="23.1" customHeight="1" x14ac:dyDescent="0.25">
      <c r="B32" s="248"/>
      <c r="C32" s="239"/>
      <c r="D32" s="88"/>
      <c r="E32" s="166">
        <f>IF(OR(AND(ISBLANK(B32)=TRUE,ISBLANK(D32)=FALSE),AND(ISBLANK(B32)=FALSE,ISBLANK(D32)=TRUE)),1,0)</f>
        <v>0</v>
      </c>
      <c r="F32" s="259"/>
      <c r="G32" s="260"/>
      <c r="H32" s="260"/>
      <c r="I32" s="261"/>
    </row>
    <row r="33" spans="2:9" ht="23.1" customHeight="1" x14ac:dyDescent="0.25">
      <c r="B33" s="238"/>
      <c r="C33" s="239"/>
      <c r="D33" s="88"/>
      <c r="E33" s="166">
        <f t="shared" ref="E33:E39" si="0">IF(OR(AND(ISBLANK(B33)=TRUE,ISBLANK(D33)=FALSE),AND(ISBLANK(B33)=FALSE,ISBLANK(D33)=TRUE)),1,0)</f>
        <v>0</v>
      </c>
      <c r="F33" s="259"/>
      <c r="G33" s="260"/>
      <c r="H33" s="260"/>
      <c r="I33" s="261"/>
    </row>
    <row r="34" spans="2:9" ht="23.1" customHeight="1" x14ac:dyDescent="0.25">
      <c r="B34" s="238"/>
      <c r="C34" s="239"/>
      <c r="D34" s="88"/>
      <c r="E34" s="166">
        <f t="shared" si="0"/>
        <v>0</v>
      </c>
      <c r="F34" s="259"/>
      <c r="G34" s="260"/>
      <c r="H34" s="260"/>
      <c r="I34" s="261"/>
    </row>
    <row r="35" spans="2:9" ht="23.1" customHeight="1" x14ac:dyDescent="0.25">
      <c r="B35" s="238"/>
      <c r="C35" s="239"/>
      <c r="D35" s="88"/>
      <c r="E35" s="166">
        <f t="shared" si="0"/>
        <v>0</v>
      </c>
      <c r="F35" s="259"/>
      <c r="G35" s="260"/>
      <c r="H35" s="260"/>
      <c r="I35" s="261"/>
    </row>
    <row r="36" spans="2:9" ht="23.1" customHeight="1" x14ac:dyDescent="0.25">
      <c r="B36" s="238"/>
      <c r="C36" s="239"/>
      <c r="D36" s="88"/>
      <c r="E36" s="166">
        <f t="shared" si="0"/>
        <v>0</v>
      </c>
      <c r="F36" s="259"/>
      <c r="G36" s="260"/>
      <c r="H36" s="260"/>
      <c r="I36" s="261"/>
    </row>
    <row r="37" spans="2:9" ht="23.1" customHeight="1" x14ac:dyDescent="0.25">
      <c r="B37" s="238"/>
      <c r="C37" s="239"/>
      <c r="D37" s="88"/>
      <c r="E37" s="166">
        <f t="shared" si="0"/>
        <v>0</v>
      </c>
      <c r="F37" s="259"/>
      <c r="G37" s="260"/>
      <c r="H37" s="260"/>
      <c r="I37" s="261"/>
    </row>
    <row r="38" spans="2:9" ht="23.1" customHeight="1" x14ac:dyDescent="0.25">
      <c r="B38" s="238"/>
      <c r="C38" s="239"/>
      <c r="D38" s="88"/>
      <c r="E38" s="166">
        <f t="shared" si="0"/>
        <v>0</v>
      </c>
      <c r="F38" s="259"/>
      <c r="G38" s="260"/>
      <c r="H38" s="260"/>
      <c r="I38" s="261"/>
    </row>
    <row r="39" spans="2:9" ht="23.1" customHeight="1" x14ac:dyDescent="0.25">
      <c r="B39" s="248"/>
      <c r="C39" s="239"/>
      <c r="D39" s="88"/>
      <c r="E39" s="166">
        <f t="shared" si="0"/>
        <v>0</v>
      </c>
      <c r="F39" s="259"/>
      <c r="G39" s="260"/>
      <c r="H39" s="260"/>
      <c r="I39" s="261"/>
    </row>
    <row r="40" spans="2:9" ht="23.1" customHeight="1" x14ac:dyDescent="0.25">
      <c r="B40" s="243" t="s">
        <v>27</v>
      </c>
      <c r="C40" s="243"/>
      <c r="D40" s="33">
        <f>SUM(D14:D30)</f>
        <v>0</v>
      </c>
      <c r="E40" s="158"/>
      <c r="F40" s="259"/>
      <c r="G40" s="260"/>
      <c r="H40" s="260"/>
      <c r="I40" s="261"/>
    </row>
    <row r="41" spans="2:9" ht="68.45" customHeight="1" x14ac:dyDescent="0.25">
      <c r="B41" s="242" t="s">
        <v>249</v>
      </c>
      <c r="C41" s="242"/>
      <c r="D41" s="152"/>
      <c r="E41" s="158"/>
      <c r="F41" s="259"/>
      <c r="G41" s="260"/>
      <c r="H41" s="260"/>
      <c r="I41" s="261"/>
    </row>
    <row r="42" spans="2:9" ht="23.1" customHeight="1" thickBot="1" x14ac:dyDescent="0.3">
      <c r="B42" s="243" t="s">
        <v>28</v>
      </c>
      <c r="C42" s="243"/>
      <c r="D42" s="33">
        <f>D40+D41</f>
        <v>0</v>
      </c>
      <c r="E42" s="158"/>
      <c r="F42" s="262"/>
      <c r="G42" s="263"/>
      <c r="H42" s="263"/>
      <c r="I42" s="264"/>
    </row>
    <row r="44" spans="2:9" x14ac:dyDescent="0.25">
      <c r="B44" s="251" t="str">
        <f>IF(SUM(E32:E39)&gt;=1,"WARNING - Supplementary expenditure items need to have a description and an amount.","")</f>
        <v/>
      </c>
      <c r="C44" s="251"/>
    </row>
  </sheetData>
  <sheetProtection algorithmName="SHA-512" hashValue="CBbxHoYyYQAAKwLGD7bAJfrTjMHhTsw0yybSE/78c3W2twJMo9wExgFElRf1kQBtOiZzRq2/Ie05/SR7aSt/DQ==" saltValue="gxDrg9TZUUKdJS1DjTxTqQ==" spinCount="100000" sheet="1" formatCells="0" formatColumns="0" formatRows="0" insertHyperlinks="0"/>
  <mergeCells count="39">
    <mergeCell ref="B9:D9"/>
    <mergeCell ref="B44:C44"/>
    <mergeCell ref="B1:D1"/>
    <mergeCell ref="B12:D12"/>
    <mergeCell ref="B13:C13"/>
    <mergeCell ref="B25:C25"/>
    <mergeCell ref="B26:C26"/>
    <mergeCell ref="B10:I11"/>
    <mergeCell ref="F13:I13"/>
    <mergeCell ref="F15:I42"/>
    <mergeCell ref="B8:I8"/>
    <mergeCell ref="F14:I14"/>
    <mergeCell ref="B14:C15"/>
    <mergeCell ref="D14:D15"/>
    <mergeCell ref="B31:C31"/>
    <mergeCell ref="B32:C32"/>
    <mergeCell ref="B41:C41"/>
    <mergeCell ref="B40:C40"/>
    <mergeCell ref="B42:C42"/>
    <mergeCell ref="B16:C16"/>
    <mergeCell ref="B17:C17"/>
    <mergeCell ref="B18:C18"/>
    <mergeCell ref="B19:C19"/>
    <mergeCell ref="B20:C20"/>
    <mergeCell ref="B22:C22"/>
    <mergeCell ref="B23:C23"/>
    <mergeCell ref="B24:C24"/>
    <mergeCell ref="B27:C27"/>
    <mergeCell ref="B28:C28"/>
    <mergeCell ref="B39:C39"/>
    <mergeCell ref="B30:C30"/>
    <mergeCell ref="B35:C35"/>
    <mergeCell ref="B36:C36"/>
    <mergeCell ref="B37:C37"/>
    <mergeCell ref="B38:C38"/>
    <mergeCell ref="B21:C21"/>
    <mergeCell ref="B29:C29"/>
    <mergeCell ref="B34:C34"/>
    <mergeCell ref="B33:C33"/>
  </mergeCells>
  <conditionalFormatting sqref="B44">
    <cfRule type="containsText" dxfId="7" priority="1" operator="containsText" text="WARNING">
      <formula>NOT(ISERROR(SEARCH("WARNING",B44)))</formula>
    </cfRule>
  </conditionalFormatting>
  <dataValidations count="2">
    <dataValidation type="decimal" operator="greaterThanOrEqual" allowBlank="1" showInputMessage="1" showErrorMessage="1" error="Only decimal values allowed" sqref="D42 D40" xr:uid="{3BF8EC37-308C-4211-8A98-5A1BCEB7BB68}">
      <formula1>0</formula1>
    </dataValidation>
    <dataValidation type="custom" allowBlank="1" showInputMessage="1" showErrorMessage="1" errorTitle="Whole numbers only" error="Please enter a whole number only. Decimals and text are not allowed." sqref="D32:D39 D41 D14:D29" xr:uid="{D334F8A3-28CF-4DAF-BD43-6E3C57704676}">
      <formula1>OR(D14="",AND(ISNUMBER(D14),D14=INT(D14)))</formula1>
    </dataValidation>
  </dataValidations>
  <hyperlinks>
    <hyperlink ref="B9" r:id="rId1" xr:uid="{0A21FE27-216D-4933-9A8A-804A3D7CDB4C}"/>
  </hyperlinks>
  <pageMargins left="0.7" right="0.7" top="0.75" bottom="0.75" header="0.3" footer="0.3"/>
  <pageSetup paperSize="9" scale="65" fitToHeight="0" orientation="portrait" r:id="rId2"/>
  <headerFooter>
    <oddHeader>&amp;C&amp;"Calibri"&amp;14&amp;KFF0000 OFFICIAL&amp;1#_x000D_</oddHeader>
    <oddFooter>&amp;C_x000D_&amp;1#&amp;"Calibri"&amp;14&amp;KFF0000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6742F01C4A1C48BD988ED971A8DB0E" ma:contentTypeVersion="9" ma:contentTypeDescription="Create a new document." ma:contentTypeScope="" ma:versionID="dd0f0672c4356fe1fc3c3048c39846d9">
  <xsd:schema xmlns:xsd="http://www.w3.org/2001/XMLSchema" xmlns:xs="http://www.w3.org/2001/XMLSchema" xmlns:p="http://schemas.microsoft.com/office/2006/metadata/properties" xmlns:ns2="4dcd8a85-9478-414b-a14b-da5d74db711a" targetNamespace="http://schemas.microsoft.com/office/2006/metadata/properties" ma:root="true" ma:fieldsID="e44402373022bf2dc399942e56ed6bfb" ns2:_="">
    <xsd:import namespace="4dcd8a85-9478-414b-a14b-da5d74db711a"/>
    <xsd:element name="properties">
      <xsd:complexType>
        <xsd:sequence>
          <xsd:element name="documentManagement">
            <xsd:complexType>
              <xsd:all>
                <xsd:element ref="ns2:RecordNumber" minOccurs="0"/>
                <xsd:element ref="ns2:e62f78c934d84c329439db99c61f5a10" minOccurs="0"/>
                <xsd:element ref="ns2:TaxCatchAll" minOccurs="0"/>
                <xsd:element ref="ns2:TaxCatchAllLabel" minOccurs="0"/>
                <xsd:element ref="ns2:o3918627bbc34062a2607c02ed9aa833" minOccurs="0"/>
                <xsd:element ref="ns2:Destroy Item46" minOccurs="0"/>
                <xsd:element ref="ns2:Justification for Destruction47" minOccurs="0"/>
                <xsd:element ref="ns2:Document_x0020_SP_x0020_Typ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cd8a85-9478-414b-a14b-da5d74db711a" elementFormDefault="qualified">
    <xsd:import namespace="http://schemas.microsoft.com/office/2006/documentManagement/types"/>
    <xsd:import namespace="http://schemas.microsoft.com/office/infopath/2007/PartnerControls"/>
    <xsd:element name="RecordNumber" ma:index="8" nillable="true" ma:displayName="Record Number" ma:internalName="RecordNumber">
      <xsd:simpleType>
        <xsd:restriction base="dms:Text"/>
      </xsd:simpleType>
    </xsd:element>
    <xsd:element name="e62f78c934d84c329439db99c61f5a10" ma:index="9" nillable="true" ma:taxonomy="true" ma:internalName="e62f78c934d84c329439db99c61f5a10" ma:taxonomyFieldName="Security_x0020_Classification" ma:displayName="Security Classification" ma:readOnly="false" ma:default="1;#OFFICIAL|66ee57a8-59d0-46bc-a5fc-78440ee0cf81" ma:fieldId="{e62f78c9-34d8-4c32-9439-db99c61f5a10}" ma:sspId="0483e4a5-f0f6-4ded-b0bb-00a90fd4cf8b" ma:termSetId="d697d180-c653-44a1-a6e2-69709aabde2a" ma:anchorId="00000000-0000-0000-0000-000000000000" ma:open="true" ma:isKeyword="false">
      <xsd:complexType>
        <xsd:sequence>
          <xsd:element ref="pc:Terms" minOccurs="0" maxOccurs="1"/>
        </xsd:sequence>
      </xsd:complexType>
    </xsd:element>
    <xsd:element name="TaxCatchAll" ma:index="10" nillable="true" ma:displayName="Taxonomy Catch All Column" ma:hidden="true" ma:list="{7cada92c-4142-479d-a839-156c1d138eaa}" ma:internalName="TaxCatchAll" ma:showField="CatchAllData" ma:web="4dcd8a85-9478-414b-a14b-da5d74db711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7cada92c-4142-479d-a839-156c1d138eaa}" ma:internalName="TaxCatchAllLabel" ma:readOnly="true" ma:showField="CatchAllDataLabel" ma:web="4dcd8a85-9478-414b-a14b-da5d74db711a">
      <xsd:complexType>
        <xsd:complexContent>
          <xsd:extension base="dms:MultiChoiceLookup">
            <xsd:sequence>
              <xsd:element name="Value" type="dms:Lookup" maxOccurs="unbounded" minOccurs="0" nillable="true"/>
            </xsd:sequence>
          </xsd:extension>
        </xsd:complexContent>
      </xsd:complexType>
    </xsd:element>
    <xsd:element name="o3918627bbc34062a2607c02ed9aa833" ma:index="13" nillable="true" ma:taxonomy="true" ma:internalName="o3918627bbc34062a2607c02ed9aa833" ma:taxonomyFieldName="Information_x0020_Management_x0020_Marker" ma:displayName="Information Management Marker" ma:default="" ma:fieldId="{83918627-bbc3-4062-a260-7c02ed9aa833}" ma:sspId="0483e4a5-f0f6-4ded-b0bb-00a90fd4cf8b" ma:termSetId="44e0cffd-acf4-44de-87a1-d4e578541bbf" ma:anchorId="00000000-0000-0000-0000-000000000000" ma:open="false" ma:isKeyword="false">
      <xsd:complexType>
        <xsd:sequence>
          <xsd:element ref="pc:Terms" minOccurs="0" maxOccurs="1"/>
        </xsd:sequence>
      </xsd:complexType>
    </xsd:element>
    <xsd:element name="Destroy Item46" ma:index="15" nillable="true" ma:displayName="Destroy Item" ma:internalName="Destroy_x0020_Item46">
      <xsd:simpleType>
        <xsd:restriction base="dms:Boolean"/>
      </xsd:simpleType>
    </xsd:element>
    <xsd:element name="Justification for Destruction47" ma:index="16" nillable="true" ma:displayName="Justification for Destruction" ma:internalName="Justification_x0020_for_x0020_Destruction47">
      <xsd:simpleType>
        <xsd:restriction base="dms:Text"/>
      </xsd:simpleType>
    </xsd:element>
    <xsd:element name="Document_x0020_SP_x0020_Type" ma:index="17" nillable="true" ma:displayName="Document SP Type" ma:default="Document" ma:internalName="Document_x0020_SP_x0020_Type">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e21f43c-ac0d-46df-82b5-ce91bf8e7a6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BB70D7-D9E9-4241-9F84-320A0C7E8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cd8a85-9478-414b-a14b-da5d74db71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D11BB6-7516-40E9-AFFF-03D4EDB276BD}">
  <ds:schemaRefs>
    <ds:schemaRef ds:uri="http://schemas.microsoft.com/office/2006/documentManagement/types"/>
    <ds:schemaRef ds:uri="http://www.w3.org/XML/1998/namespace"/>
    <ds:schemaRef ds:uri="1e21f43c-ac0d-46df-82b5-ce91bf8e7a64"/>
    <ds:schemaRef ds:uri="http://schemas.microsoft.com/office/infopath/2007/PartnerControls"/>
    <ds:schemaRef ds:uri="http://purl.org/dc/dcmitype/"/>
    <ds:schemaRef ds:uri="http://purl.org/dc/terms/"/>
    <ds:schemaRef ds:uri="http://purl.org/dc/elements/1.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BB8896A2-5E3F-418C-B22E-C18930824877}">
  <ds:schemaRefs>
    <ds:schemaRef ds:uri="http://schemas.microsoft.com/sharepoint/v3/contenttype/forms"/>
  </ds:schemaRefs>
</ds:datastoreItem>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Instructions</vt:lpstr>
      <vt:lpstr>Eligibility Self-Checklist</vt:lpstr>
      <vt:lpstr>Project Summary</vt:lpstr>
      <vt:lpstr>Project Milestones</vt:lpstr>
      <vt:lpstr>Metrics</vt:lpstr>
      <vt:lpstr>Strategic Fit</vt:lpstr>
      <vt:lpstr>Project Benefits and Impact</vt:lpstr>
      <vt:lpstr>Project Deliverability</vt:lpstr>
      <vt:lpstr>Project Budget</vt:lpstr>
      <vt:lpstr>Risk</vt:lpstr>
      <vt:lpstr>Conflict of Interest</vt:lpstr>
      <vt:lpstr>Declaration and Authorisation</vt:lpstr>
      <vt:lpstr>Dept Only</vt:lpstr>
      <vt:lpstr>Dropdowns</vt:lpstr>
      <vt:lpstr>Date Calcs</vt:lpstr>
      <vt:lpstr>List</vt:lpstr>
      <vt:lpstr>Instructions!_Toc83913458</vt:lpstr>
    </vt:vector>
  </TitlesOfParts>
  <Manager/>
  <Company>Department of Infrastructure &amp; Regional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SLRIP application form</dc:title>
  <dc:subject/>
  <dc:creator>Department of Infrastructure, Transport, Regional Development, Communication, Sport and the Arts</dc:creator>
  <cp:keywords/>
  <dc:description/>
  <cp:revision/>
  <dcterms:created xsi:type="dcterms:W3CDTF">2017-12-11T05:06:58Z</dcterms:created>
  <dcterms:modified xsi:type="dcterms:W3CDTF">2026-08-28T03:22:16Z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0x010100E26742F01C4A1C48BD988ED971A8DB0E</vt:lpwstr>
  </property>
</Properties>
</file>